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ustomProperty1.bin" ContentType="application/vnd.openxmlformats-officedocument.spreadsheetml.customProperty"/>
  <Override PartName="/xl/drawings/drawing2.xml" ContentType="application/vnd.openxmlformats-officedocument.drawing+xml"/>
  <Override PartName="/xl/customProperty2.bin" ContentType="application/vnd.openxmlformats-officedocument.spreadsheetml.customProperty"/>
  <Override PartName="/xl/comments1.xml" ContentType="application/vnd.openxmlformats-officedocument.spreadsheetml.comments+xml"/>
  <Override PartName="/xl/customProperty3.bin" ContentType="application/vnd.openxmlformats-officedocument.spreadsheetml.customProperty"/>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defaultThemeVersion="166925"/>
  <mc:AlternateContent xmlns:mc="http://schemas.openxmlformats.org/markup-compatibility/2006">
    <mc:Choice Requires="x15">
      <x15ac:absPath xmlns:x15ac="http://schemas.microsoft.com/office/spreadsheetml/2010/11/ac" url="https://verisure.sharepoint.com/sites/CFO_Office/Shared Documents/06. IR/03. Documents Uploaded into the Website/03. Trending Schedule/Verisure PLC/"/>
    </mc:Choice>
  </mc:AlternateContent>
  <xr:revisionPtr revIDLastSave="656" documentId="8_{D28A61F9-2FB8-4776-9A26-DD23D18AFB0B}" xr6:coauthVersionLast="47" xr6:coauthVersionMax="47" xr10:uidLastSave="{8078BBC3-DD84-4F2F-801F-62259E95A7FE}"/>
  <bookViews>
    <workbookView xWindow="-120" yWindow="-120" windowWidth="20730" windowHeight="11040" tabRatio="883" xr2:uid="{26710B3C-72C4-41CC-958D-8A1805872393}"/>
  </bookViews>
  <sheets>
    <sheet name="Cover" sheetId="30" r:id="rId1"/>
    <sheet name="Annual Summary" sheetId="31" r:id="rId2"/>
    <sheet name="Annual IS" sheetId="52" r:id="rId3"/>
    <sheet name="Annual BS" sheetId="25" r:id="rId4"/>
    <sheet name="Annual CF" sheetId="24" r:id="rId5"/>
    <sheet name="Annual ROCE" sheetId="41" r:id="rId6"/>
    <sheet name="Annual Cash Conversion" sheetId="44" r:id="rId7"/>
    <sheet name="Quarterly Summary" sheetId="32" r:id="rId8"/>
    <sheet name="Quarterly IS" sheetId="53" r:id="rId9"/>
    <sheet name="Quarterly BS" sheetId="17" r:id="rId10"/>
    <sheet name="Quarterly CF" sheetId="29" r:id="rId11"/>
    <sheet name="CIQ_LinkingNames" sheetId="62" state="hidden" r:id="rId12"/>
    <sheet name="Glossary" sheetId="63" r:id="rId13"/>
    <sheet name="Disclaimer" sheetId="35"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s>
  <definedNames>
    <definedName name="\IterationCount">0</definedName>
    <definedName name="\WorstStream">" "</definedName>
    <definedName name="_">#REF!</definedName>
    <definedName name="___________________________________________rw3" hidden="1">#REF!</definedName>
    <definedName name="_________________________________________rw3" hidden="1">#REF!</definedName>
    <definedName name="_______________________________________rw3" hidden="1">#REF!</definedName>
    <definedName name="______________________________________rw3" hidden="1">#REF!</definedName>
    <definedName name="____________________________________rw3" hidden="1">#REF!</definedName>
    <definedName name="__________________________________rw3" hidden="1">#REF!</definedName>
    <definedName name="________________________________rw3" hidden="1">#REF!</definedName>
    <definedName name="_______________________________row2" hidden="1">#REF!</definedName>
    <definedName name="_______________________________rw3" hidden="1">#REF!</definedName>
    <definedName name="_______________________________rwo5" hidden="1">#REF!</definedName>
    <definedName name="______________________________row2" hidden="1">#REF!</definedName>
    <definedName name="______________________________rw3" hidden="1">#REF!</definedName>
    <definedName name="______________________________rwo5" hidden="1">#REF!</definedName>
    <definedName name="_____________________________row2" hidden="1">#REF!</definedName>
    <definedName name="_____________________________rw3" hidden="1">#REF!</definedName>
    <definedName name="_____________________________rwo5" hidden="1">#REF!</definedName>
    <definedName name="____________________________row2" hidden="1">#REF!</definedName>
    <definedName name="____________________________rwo5" hidden="1">#REF!</definedName>
    <definedName name="___________________________row2" hidden="1">#REF!</definedName>
    <definedName name="___________________________rw3" hidden="1">#REF!</definedName>
    <definedName name="___________________________rwo5" hidden="1">#REF!</definedName>
    <definedName name="__________________________row2" hidden="1">#REF!</definedName>
    <definedName name="__________________________rw3" hidden="1">#REF!</definedName>
    <definedName name="__________________________rwo5" hidden="1">#REF!</definedName>
    <definedName name="_________________________row2" hidden="1">#REF!</definedName>
    <definedName name="_________________________rw3" hidden="1">#REF!</definedName>
    <definedName name="_________________________rwo5" hidden="1">#REF!</definedName>
    <definedName name="________________________row2" hidden="1">#REF!</definedName>
    <definedName name="________________________rw3" hidden="1">#REF!</definedName>
    <definedName name="________________________rwo5" hidden="1">#REF!</definedName>
    <definedName name="_______________________row2" hidden="1">#REF!</definedName>
    <definedName name="_______________________rw3" hidden="1">#REF!</definedName>
    <definedName name="_______________________rwo5" hidden="1">#REF!</definedName>
    <definedName name="______________________row2" hidden="1">#REF!</definedName>
    <definedName name="______________________rw3" hidden="1">#REF!</definedName>
    <definedName name="______________________rwo5" hidden="1">#REF!</definedName>
    <definedName name="_____________________row2" hidden="1">#REF!</definedName>
    <definedName name="_____________________rw3" hidden="1">#REF!</definedName>
    <definedName name="_____________________rwo5" hidden="1">#REF!</definedName>
    <definedName name="____________________row2" hidden="1">#REF!</definedName>
    <definedName name="____________________rw3" hidden="1">#REF!</definedName>
    <definedName name="____________________rwo5" hidden="1">#REF!</definedName>
    <definedName name="___________________row2" hidden="1">#REF!</definedName>
    <definedName name="___________________rw3" hidden="1">#REF!</definedName>
    <definedName name="___________________rwo5" hidden="1">#REF!</definedName>
    <definedName name="__________________row2" hidden="1">#REF!</definedName>
    <definedName name="__________________rw3" hidden="1">#REF!</definedName>
    <definedName name="__________________rwo5" hidden="1">#REF!</definedName>
    <definedName name="_________________row2" hidden="1">#REF!</definedName>
    <definedName name="_________________rw3" hidden="1">#REF!</definedName>
    <definedName name="_________________rwo5" hidden="1">#REF!</definedName>
    <definedName name="________________row2" hidden="1">#REF!</definedName>
    <definedName name="________________rw3" hidden="1">#REF!</definedName>
    <definedName name="________________rwo5" hidden="1">#REF!</definedName>
    <definedName name="_______________row2" hidden="1">#REF!</definedName>
    <definedName name="_______________rw3" hidden="1">#REF!</definedName>
    <definedName name="_______________rwo5" hidden="1">#REF!</definedName>
    <definedName name="______________row2" hidden="1">#REF!</definedName>
    <definedName name="______________rw3" hidden="1">#REF!</definedName>
    <definedName name="______________rwo5" hidden="1">#REF!</definedName>
    <definedName name="______________SC48" hidden="1">{"'REPORT NOTIONAL PROFIT'!$A$1:$I$106"}</definedName>
    <definedName name="_____________row2" hidden="1">#REF!</definedName>
    <definedName name="_____________rw3" hidden="1">#REF!</definedName>
    <definedName name="_____________rwo5" hidden="1">#REF!</definedName>
    <definedName name="_____________SC48" hidden="1">{"'REPORT NOTIONAL PROFIT'!$A$1:$I$106"}</definedName>
    <definedName name="____________row2" hidden="1">#REF!</definedName>
    <definedName name="____________rw3" hidden="1">#REF!</definedName>
    <definedName name="____________rwo5" hidden="1">#REF!</definedName>
    <definedName name="____________SC48" hidden="1">{"'REPORT NOTIONAL PROFIT'!$A$1:$I$106"}</definedName>
    <definedName name="___________row2" hidden="1">#REF!</definedName>
    <definedName name="___________rw3" hidden="1">#REF!</definedName>
    <definedName name="___________rwo5" hidden="1">#REF!</definedName>
    <definedName name="___________SC48" hidden="1">{"'REPORT NOTIONAL PROFIT'!$A$1:$I$106"}</definedName>
    <definedName name="__________cf564" hidden="1">{"'Break down'!$A$4"}</definedName>
    <definedName name="__________cfd56" hidden="1">{"'Break down'!$A$4"}</definedName>
    <definedName name="__________ghy678" hidden="1">{"'Break down'!$A$4"}</definedName>
    <definedName name="__________loi432" hidden="1">{"'Break down'!$A$4"}</definedName>
    <definedName name="__________opi567" hidden="1">{"'Break down'!$A$4"}</definedName>
    <definedName name="__________PEY08">#REF!</definedName>
    <definedName name="__________PEY09" localSheetId="12">[1]Control!$B$10</definedName>
    <definedName name="__________PEY09">#REF!</definedName>
    <definedName name="__________poi564" hidden="1">{"'Break down'!$A$4"}</definedName>
    <definedName name="__________row2" hidden="1">#REF!</definedName>
    <definedName name="__________rw3" hidden="1">#REF!</definedName>
    <definedName name="__________rwo5" hidden="1">#REF!</definedName>
    <definedName name="__________SC48" hidden="1">{"'REPORT NOTIONAL PROFIT'!$A$1:$I$106"}</definedName>
    <definedName name="__________vf453" hidden="1">{"'Break down'!$A$4"}</definedName>
    <definedName name="__________yt564" hidden="1">{"'Break down'!$A$4"}</definedName>
    <definedName name="_________com2" hidden="1">{"'Break down'!$A$4"}</definedName>
    <definedName name="_________PEY08" localSheetId="12">#REF!</definedName>
    <definedName name="_________PEY08">#REF!</definedName>
    <definedName name="_________PEY09" localSheetId="12">#REF!</definedName>
    <definedName name="_________PEY09">#REF!</definedName>
    <definedName name="_________row2" hidden="1">#REF!</definedName>
    <definedName name="_________rw3" hidden="1">#REF!</definedName>
    <definedName name="_________rwo5" hidden="1">#REF!</definedName>
    <definedName name="_________SC48" hidden="1">{"'REPORT NOTIONAL PROFIT'!$A$1:$I$106"}</definedName>
    <definedName name="________PEY08" localSheetId="12">#REF!</definedName>
    <definedName name="________PEY08">#REF!</definedName>
    <definedName name="________PEY09" localSheetId="12">#REF!</definedName>
    <definedName name="________PEY09">#REF!</definedName>
    <definedName name="________row2" hidden="1">#REF!</definedName>
    <definedName name="________rw3" hidden="1">#REF!</definedName>
    <definedName name="________rwo5" hidden="1">#REF!</definedName>
    <definedName name="________SC48" hidden="1">{"'REPORT NOTIONAL PROFIT'!$A$1:$I$106"}</definedName>
    <definedName name="_______cf564" hidden="1">{"'Break down'!$A$4"}</definedName>
    <definedName name="_______cfd56" hidden="1">{"'Break down'!$A$4"}</definedName>
    <definedName name="_______com2" hidden="1">{"'Break down'!$A$4"}</definedName>
    <definedName name="_______ghy678" hidden="1">{"'Break down'!$A$4"}</definedName>
    <definedName name="_______loi432" hidden="1">{"'Break down'!$A$4"}</definedName>
    <definedName name="_______opi567" hidden="1">{"'Break down'!$A$4"}</definedName>
    <definedName name="_______PEY08" localSheetId="12">#REF!</definedName>
    <definedName name="_______PEY08">#REF!</definedName>
    <definedName name="_______PEY09" localSheetId="12">#REF!</definedName>
    <definedName name="_______PEY09">#REF!</definedName>
    <definedName name="_______poi564" hidden="1">{"'Break down'!$A$4"}</definedName>
    <definedName name="_______row2" hidden="1">#REF!</definedName>
    <definedName name="_______rw3" hidden="1">#REF!</definedName>
    <definedName name="_______rwo5" hidden="1">#REF!</definedName>
    <definedName name="_______SC48" hidden="1">{"'REPORT NOTIONAL PROFIT'!$A$1:$I$106"}</definedName>
    <definedName name="_______vf453" hidden="1">{"'Break down'!$A$4"}</definedName>
    <definedName name="_______yt564" hidden="1">{"'Break down'!$A$4"}</definedName>
    <definedName name="______cf564" hidden="1">{"'Break down'!$A$4"}</definedName>
    <definedName name="______cfd56" hidden="1">{"'Break down'!$A$4"}</definedName>
    <definedName name="______com2" hidden="1">{"'Break down'!$A$4"}</definedName>
    <definedName name="______ghy678" hidden="1">{"'Break down'!$A$4"}</definedName>
    <definedName name="______loi432" hidden="1">{"'Break down'!$A$4"}</definedName>
    <definedName name="______opi567" hidden="1">{"'Break down'!$A$4"}</definedName>
    <definedName name="______PEY08" localSheetId="12">#REF!</definedName>
    <definedName name="______PEY08">#REF!</definedName>
    <definedName name="______PEY09" localSheetId="12">#REF!</definedName>
    <definedName name="______PEY09">#REF!</definedName>
    <definedName name="______poi564" hidden="1">{"'Break down'!$A$4"}</definedName>
    <definedName name="______row2" hidden="1">#REF!</definedName>
    <definedName name="______rw3" hidden="1">#REF!</definedName>
    <definedName name="______rwo5" hidden="1">#REF!</definedName>
    <definedName name="______SC48" hidden="1">{"'REPORT NOTIONAL PROFIT'!$A$1:$I$106"}</definedName>
    <definedName name="______vf453" hidden="1">{"'Break down'!$A$4"}</definedName>
    <definedName name="______yt564" hidden="1">{"'Break down'!$A$4"}</definedName>
    <definedName name="_____c">"Formula fixed. Name can be deleted."</definedName>
    <definedName name="_____cf564" hidden="1">{"'Break down'!$A$4"}</definedName>
    <definedName name="_____cfd56" hidden="1">{"'Break down'!$A$4"}</definedName>
    <definedName name="_____com2" hidden="1">{"'Break down'!$A$4"}</definedName>
    <definedName name="_____ghy678" hidden="1">{"'Break down'!$A$4"}</definedName>
    <definedName name="_____loi432" hidden="1">{"'Break down'!$A$4"}</definedName>
    <definedName name="_____opi567" hidden="1">{"'Break down'!$A$4"}</definedName>
    <definedName name="_____PEY08" localSheetId="12">#REF!</definedName>
    <definedName name="_____PEY08">#REF!</definedName>
    <definedName name="_____PEY09" localSheetId="12">#REF!</definedName>
    <definedName name="_____PEY09">#REF!</definedName>
    <definedName name="_____poi564" hidden="1">{"'Break down'!$A$4"}</definedName>
    <definedName name="_____row2" hidden="1">#REF!</definedName>
    <definedName name="_____rw3" hidden="1">#REF!</definedName>
    <definedName name="_____rwo5" hidden="1">#REF!</definedName>
    <definedName name="_____SC48" hidden="1">{"'REPORT NOTIONAL PROFIT'!$A$1:$I$106"}</definedName>
    <definedName name="_____SIQ4">0</definedName>
    <definedName name="_____vf453" hidden="1">{"'Break down'!$A$4"}</definedName>
    <definedName name="_____yt564" hidden="1">{"'Break down'!$A$4"}</definedName>
    <definedName name="____a1" localSheetId="12" hidden="1">{"mgmt forecast",#N/A,FALSE,"Mgmt Forecast";"dcf table",#N/A,FALSE,"Mgmt Forecast";"sensitivity",#N/A,FALSE,"Mgmt Forecast";"table inputs",#N/A,FALSE,"Mgmt Forecast";"calculations",#N/A,FALSE,"Mgmt Forecast"}</definedName>
    <definedName name="____a1" hidden="1">{"mgmt forecast",#N/A,FALSE,"Mgmt Forecast";"dcf table",#N/A,FALSE,"Mgmt Forecast";"sensitivity",#N/A,FALSE,"Mgmt Forecast";"table inputs",#N/A,FALSE,"Mgmt Forecast";"calculations",#N/A,FALSE,"Mgmt Forecast"}</definedName>
    <definedName name="____a2" localSheetId="12" hidden="1">{"mgmt forecast",#N/A,FALSE,"Mgmt Forecast";"dcf table",#N/A,FALSE,"Mgmt Forecast";"sensitivity",#N/A,FALSE,"Mgmt Forecast";"table inputs",#N/A,FALSE,"Mgmt Forecast";"calculations",#N/A,FALSE,"Mgmt Forecast"}</definedName>
    <definedName name="____a2" hidden="1">{"mgmt forecast",#N/A,FALSE,"Mgmt Forecast";"dcf table",#N/A,FALSE,"Mgmt Forecast";"sensitivity",#N/A,FALSE,"Mgmt Forecast";"table inputs",#N/A,FALSE,"Mgmt Forecast";"calculations",#N/A,FALSE,"Mgmt Forecast"}</definedName>
    <definedName name="____BUS1">"Forecast"</definedName>
    <definedName name="____BUS2">"Forecast"</definedName>
    <definedName name="____BUS3">"Forecast"</definedName>
    <definedName name="____BUS4">"Forecast"</definedName>
    <definedName name="____c" localSheetId="12" hidden="1">{"'OP 1999'!$A$7:$H$30"}</definedName>
    <definedName name="____c" hidden="1">{"'OP 1999'!$A$7:$H$30"}</definedName>
    <definedName name="____c190C310">"Formula fixed. Name can be deleted."</definedName>
    <definedName name="____cf564" hidden="1">{"'Break down'!$A$4"}</definedName>
    <definedName name="____cfd56" hidden="1">{"'Break down'!$A$4"}</definedName>
    <definedName name="____com2" hidden="1">{"'Break down'!$A$4"}</definedName>
    <definedName name="____ghy678" hidden="1">{"'Break down'!$A$4"}</definedName>
    <definedName name="____loi432" hidden="1">{"'Break down'!$A$4"}</definedName>
    <definedName name="____opi567" hidden="1">{"'Break down'!$A$4"}</definedName>
    <definedName name="____PEY08" localSheetId="12">#REF!</definedName>
    <definedName name="____PEY08">#REF!</definedName>
    <definedName name="____PEY09" localSheetId="12">#REF!</definedName>
    <definedName name="____PEY09">#REF!</definedName>
    <definedName name="____poi564" hidden="1">{"'Break down'!$A$4"}</definedName>
    <definedName name="____row2" hidden="1">#REF!</definedName>
    <definedName name="____rw3" hidden="1">#REF!</definedName>
    <definedName name="____rwo5" hidden="1">#REF!</definedName>
    <definedName name="____SC48" hidden="1">{"'REPORT NOTIONAL PROFIT'!$A$1:$I$106"}</definedName>
    <definedName name="____SIQ4">0</definedName>
    <definedName name="____vf453" hidden="1">{"'Break down'!$A$4"}</definedName>
    <definedName name="____yt564" hidden="1">{"'Break down'!$A$4"}</definedName>
    <definedName name="___BUS1">"Forecast"</definedName>
    <definedName name="___BUS2">"Forecast"</definedName>
    <definedName name="___BUS3">"Forecast"</definedName>
    <definedName name="___BUS4">"Forecast"</definedName>
    <definedName name="___c">"Formula fixed. Name can be deleted."</definedName>
    <definedName name="___c190C310">"Formula fixed. Name can be deleted."</definedName>
    <definedName name="___cf564" hidden="1">{"'Break down'!$A$4"}</definedName>
    <definedName name="___cfd56" hidden="1">{"'Break down'!$A$4"}</definedName>
    <definedName name="___com2" hidden="1">{"'Break down'!$A$4"}</definedName>
    <definedName name="___For2002">#REF!</definedName>
    <definedName name="___ghy678" hidden="1">{"'Break down'!$A$4"}</definedName>
    <definedName name="___i1">{1,"Total Indirect Expenses (incl BU o/h and insurance fee)";2,"Divisional Head Office Costs";3,"Central Insurance Invoiced";4,"Non-recurring / exceptional costs / provisions";5,"Amortisation of Intangible Fixed Assets";6,""}</definedName>
    <definedName name="___loi432" hidden="1">{"'Break down'!$A$4"}</definedName>
    <definedName name="___opi567" hidden="1">{"'Break down'!$A$4"}</definedName>
    <definedName name="___PEY08" localSheetId="12">[2]CONTROL!$B$9</definedName>
    <definedName name="___PEY08">#REF!</definedName>
    <definedName name="___PEY09" localSheetId="12">#REF!</definedName>
    <definedName name="___PEY09">#REF!</definedName>
    <definedName name="___poi564" hidden="1">{"'Break down'!$A$4"}</definedName>
    <definedName name="___row2" hidden="1">#REF!</definedName>
    <definedName name="___RU1" localSheetId="12">[3]DP!$C$7</definedName>
    <definedName name="___RU1">#REF!</definedName>
    <definedName name="___RU2">#REF!</definedName>
    <definedName name="___RU3">[3]DP!$C$11</definedName>
    <definedName name="___rw3" hidden="1">#REF!</definedName>
    <definedName name="___rwo5" hidden="1">#REF!</definedName>
    <definedName name="___SC48" hidden="1">{"'REPORT NOTIONAL PROFIT'!$A$1:$I$106"}</definedName>
    <definedName name="___SIQ4">0</definedName>
    <definedName name="___vf453" hidden="1">{"'Break down'!$A$4"}</definedName>
    <definedName name="___yt564" hidden="1">{"'Break down'!$A$4"}</definedName>
    <definedName name="__123Graph_A" hidden="1">#REF!</definedName>
    <definedName name="__123Graph_AChart1" hidden="1">#REF!</definedName>
    <definedName name="__123Graph_ACurrent" hidden="1">#REF!</definedName>
    <definedName name="__123Graph_B" hidden="1">#REF!</definedName>
    <definedName name="__123Graph_BHOBKEN4H" hidden="1">#REF!</definedName>
    <definedName name="__123Graph_BHOBOKEN" hidden="1">#REF!</definedName>
    <definedName name="__123Graph_C" hidden="1">'[4]VS-TOT'!#REF!</definedName>
    <definedName name="__123Graph_D" hidden="1">#REF!</definedName>
    <definedName name="__123Graph_E" hidden="1">#REF!</definedName>
    <definedName name="__123Graph_F" hidden="1">#REF!</definedName>
    <definedName name="__123Graph_LBL_A" hidden="1">#REF!</definedName>
    <definedName name="__123Graph_X" hidden="1">#REF!</definedName>
    <definedName name="__4_0__123Grap" hidden="1">#REF!</definedName>
    <definedName name="__8_0__123Grap" hidden="1">#REF!</definedName>
    <definedName name="__a1" localSheetId="12" hidden="1">{"mgmt forecast",#N/A,FALSE,"Mgmt Forecast";"dcf table",#N/A,FALSE,"Mgmt Forecast";"sensitivity",#N/A,FALSE,"Mgmt Forecast";"table inputs",#N/A,FALSE,"Mgmt Forecast";"calculations",#N/A,FALSE,"Mgmt Forecast"}</definedName>
    <definedName name="__a1" hidden="1">{"mgmt forecast",#N/A,FALSE,"Mgmt Forecast";"dcf table",#N/A,FALSE,"Mgmt Forecast";"sensitivity",#N/A,FALSE,"Mgmt Forecast";"table inputs",#N/A,FALSE,"Mgmt Forecast";"calculations",#N/A,FALSE,"Mgmt Forecast"}</definedName>
    <definedName name="__A11" localSheetId="12" hidden="1">{#N/A,#N/A,FALSE,"Umsatz 99";#N/A,#N/A,FALSE,"ER 99 "}</definedName>
    <definedName name="__A11" hidden="1">{#N/A,#N/A,FALSE,"Umsatz 99";#N/A,#N/A,FALSE,"ER 99 "}</definedName>
    <definedName name="__a2" localSheetId="12" hidden="1">{"mgmt forecast",#N/A,FALSE,"Mgmt Forecast";"dcf table",#N/A,FALSE,"Mgmt Forecast";"sensitivity",#N/A,FALSE,"Mgmt Forecast";"table inputs",#N/A,FALSE,"Mgmt Forecast";"calculations",#N/A,FALSE,"Mgmt Forecast"}</definedName>
    <definedName name="__a2" hidden="1">{"mgmt forecast",#N/A,FALSE,"Mgmt Forecast";"dcf table",#N/A,FALSE,"Mgmt Forecast";"sensitivity",#N/A,FALSE,"Mgmt Forecast";"table inputs",#N/A,FALSE,"Mgmt Forecast";"calculations",#N/A,FALSE,"Mgmt Forecast"}</definedName>
    <definedName name="__BUS1">"Forecast"</definedName>
    <definedName name="__BUS2">"Forecast"</definedName>
    <definedName name="__BUS3">"Forecast"</definedName>
    <definedName name="__BUS4">"Forecast"</definedName>
    <definedName name="__c" localSheetId="12" hidden="1">{"Fiesta Facer Page",#N/A,FALSE,"Q_C_S";"Fiesta Main Page",#N/A,FALSE,"V_L";"Fiesta 95BP Struct",#N/A,FALSE,"StructBP";"Fiesta Post 95BP Struct",#N/A,FALSE,"AdjStructBP"}</definedName>
    <definedName name="__c" hidden="1">{"Fiesta Facer Page",#N/A,FALSE,"Q_C_S";"Fiesta Main Page",#N/A,FALSE,"V_L";"Fiesta 95BP Struct",#N/A,FALSE,"StructBP";"Fiesta Post 95BP Struct",#N/A,FALSE,"AdjStructBP"}</definedName>
    <definedName name="__c190C310">"Formula fixed. Name can be deleted."</definedName>
    <definedName name="__CCY1">#REF!</definedName>
    <definedName name="__CCY2">#REF!</definedName>
    <definedName name="__CExcelAppEventsSinkImpl_OnWorkbookBeforeClose__">FALSE</definedName>
    <definedName name="__cf564" hidden="1">{"'Break down'!$A$4"}</definedName>
    <definedName name="__cfd56" hidden="1">{"'Break down'!$A$4"}</definedName>
    <definedName name="__com2" hidden="1">{"'Break down'!$A$4"}</definedName>
    <definedName name="__FDS_HYPERLINK_TOGGLE_STATE__" hidden="1">"ON"</definedName>
    <definedName name="__FDS_UNIQUE_RANGE_ID_GENERATOR_COUNTER" hidden="1">1</definedName>
    <definedName name="__FDS_USED_FOR_REUSING_RANGE_IDS_RECYCLE" hidden="1">{1,24,24,25}</definedName>
    <definedName name="__For2002">#REF!</definedName>
    <definedName name="__ghy678" hidden="1">{"'Break down'!$A$4"}</definedName>
    <definedName name="__i1">{1,"Total Indirect Expenses (incl BU o/h and insurance fee)";2,"Divisional Head Office Costs";3,"Central Insurance Invoiced";4,"Non-recurring / exceptional costs / provisions";5,"Amortisation of Intangible Fixed Assets";6,""}</definedName>
    <definedName name="__loi432" hidden="1">{"'Break down'!$A$4"}</definedName>
    <definedName name="__opi567" hidden="1">{"'Break down'!$A$4"}</definedName>
    <definedName name="__PEY08">#REF!</definedName>
    <definedName name="__PEY09">#REF!</definedName>
    <definedName name="__poi564" hidden="1">{"'Break down'!$A$4"}</definedName>
    <definedName name="__Q3" localSheetId="12" hidden="1">{"SchD1",#N/A,FALSE,"Schedules";"SchD2",#N/A,FALSE,"Schedules"}</definedName>
    <definedName name="__Q3" hidden="1">{"SchD1",#N/A,FALSE,"Schedules";"SchD2",#N/A,FALSE,"Schedules"}</definedName>
    <definedName name="__R">"Formula fixed. Name can be deleted."</definedName>
    <definedName name="__row2" hidden="1">#REF!</definedName>
    <definedName name="__RU1">#REF!</definedName>
    <definedName name="__RU2" localSheetId="12">[3]DP!$C$9</definedName>
    <definedName name="__RU2">#REF!</definedName>
    <definedName name="__RU3" localSheetId="12">[3]DP!$C$11</definedName>
    <definedName name="__RU3">#REF!</definedName>
    <definedName name="__rw3" hidden="1">#REF!</definedName>
    <definedName name="__rwo5" hidden="1">#REF!</definedName>
    <definedName name="__SC48" hidden="1">{"'REPORT NOTIONAL PROFIT'!$A$1:$I$106"}</definedName>
    <definedName name="__SIQ4">0</definedName>
    <definedName name="__vf453" hidden="1">{"'Break down'!$A$4"}</definedName>
    <definedName name="__xlfn.BAHTTEXT" hidden="1">#NAME?</definedName>
    <definedName name="__YE1">#REF!</definedName>
    <definedName name="__YE2">#REF!</definedName>
    <definedName name="__YE3">#REF!</definedName>
    <definedName name="__yt564" hidden="1">{"'Break down'!$A$4"}</definedName>
    <definedName name="_01_01_1993">"StrucDepValues"</definedName>
    <definedName name="_07_Feb_97">"head"</definedName>
    <definedName name="_1" hidden="1">#REF!</definedName>
    <definedName name="_1__123Graph_ACHART_1" hidden="1">#REF!</definedName>
    <definedName name="_1__123Graph_BCHART_5" hidden="1">#REF!</definedName>
    <definedName name="_1__FDSAUDITLINK__" localSheetId="12" hidden="1">{"fdsup://IBCentral/FAT Viewer?action=UPDATE&amp;creator=factset&amp;DOC_NAME=fat:reuters_annual_source_window.fat&amp;display_string=Audit&amp;DYN_ARGS=TRUE&amp;VAR:ID1=30244510&amp;VAR:RCODE=FIBCEBITDA&amp;VAR:SDATE=20081299&amp;VAR:FREQ=Y&amp;VAR:RELITEM=RP&amp;VAR:CURRENCY=&amp;VAR:CURRSOURCE=EXS","HARE&amp;VAR:NATFREQ=ANNUAL&amp;VAR:RFIELD=FINALIZED&amp;VAR:DB_TYPE=&amp;VAR:UNITS=M&amp;window=popup&amp;width=450&amp;height=300&amp;START_MAXIMIZED=FALSE"}</definedName>
    <definedName name="_1__FDSAUDITLINK__" hidden="1">{"fdsup://IBCentral/FAT Viewer?action=UPDATE&amp;creator=factset&amp;DOC_NAME=fat:reuters_annual_source_window.fat&amp;display_string=Audit&amp;DYN_ARGS=TRUE&amp;VAR:ID1=30244510&amp;VAR:RCODE=FIBCEBITDA&amp;VAR:SDATE=20081299&amp;VAR:FREQ=Y&amp;VAR:RELITEM=RP&amp;VAR:CURRENCY=&amp;VAR:CURRSOURCE=EXS","HARE&amp;VAR:NATFREQ=ANNUAL&amp;VAR:RFIELD=FINALIZED&amp;VAR:DB_TYPE=&amp;VAR:UNITS=M&amp;window=popup&amp;width=450&amp;height=300&amp;START_MAXIMIZED=FALSE"}</definedName>
    <definedName name="_1_0__123Grap" hidden="1">#REF!</definedName>
    <definedName name="_1_0_0_K" hidden="1">#REF!</definedName>
    <definedName name="_1_123Grap" hidden="1">#REF!</definedName>
    <definedName name="_1_Proc_Server">hardware_name</definedName>
    <definedName name="_10___0__123Grap" hidden="1">#REF!</definedName>
    <definedName name="_10__123Graph_ACHART_108" hidden="1">#REF!</definedName>
    <definedName name="_10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10"}</definedName>
    <definedName name="_100__123Graph_ACHART_62" hidden="1">#REF!</definedName>
    <definedName name="_10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9.203975&amp;VAR:P=1&amp;VAR:DATE=20060203"}</definedName>
    <definedName name="_100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71"}</definedName>
    <definedName name="_100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70"}</definedName>
    <definedName name="_100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69"}</definedName>
    <definedName name="_100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68"}</definedName>
    <definedName name="_100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67"}</definedName>
    <definedName name="_100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66"}</definedName>
    <definedName name="_100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65"}</definedName>
    <definedName name="_100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64"}</definedName>
    <definedName name="_100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63"}</definedName>
    <definedName name="_100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62"}</definedName>
    <definedName name="_101__123Graph_ACHART_63" hidden="1">#REF!</definedName>
    <definedName name="_10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9.277302&amp;VAR:P=1&amp;VAR:DATE=20060104"}</definedName>
    <definedName name="_101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61"}</definedName>
    <definedName name="_101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60"}</definedName>
    <definedName name="_101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59"}</definedName>
    <definedName name="_101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58"}</definedName>
    <definedName name="_101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57"}</definedName>
    <definedName name="_101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56"}</definedName>
    <definedName name="_101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55"}</definedName>
    <definedName name="_101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54"}</definedName>
    <definedName name="_101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53"}</definedName>
    <definedName name="_101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52"}</definedName>
    <definedName name="_102__123Graph_ACHART_64" hidden="1">#REF!</definedName>
    <definedName name="_10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9.077842&amp;VAR:P=1&amp;VAR:DATE=20051202"}</definedName>
    <definedName name="_102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51"}</definedName>
    <definedName name="_102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50"}</definedName>
    <definedName name="_102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49"}</definedName>
    <definedName name="_102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48"}</definedName>
    <definedName name="_102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47"}</definedName>
    <definedName name="_102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46"}</definedName>
    <definedName name="_102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45"}</definedName>
    <definedName name="_102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44"}</definedName>
    <definedName name="_102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43"}</definedName>
    <definedName name="_102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42"}</definedName>
    <definedName name="_103__123Graph_ACHART_65" hidden="1">#REF!</definedName>
    <definedName name="_10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9.028129&amp;VAR:P=1&amp;VAR:DATE=20051104"}</definedName>
    <definedName name="_103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41"}</definedName>
    <definedName name="_103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40"}</definedName>
    <definedName name="_103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39"}</definedName>
    <definedName name="_103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38"}</definedName>
    <definedName name="_103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37"}</definedName>
    <definedName name="_103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36"}</definedName>
    <definedName name="_103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35"}</definedName>
    <definedName name="_103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34"}</definedName>
    <definedName name="_103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33"}</definedName>
    <definedName name="_103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32"}</definedName>
    <definedName name="_104__123Graph_ACHART_66" hidden="1">#REF!</definedName>
    <definedName name="_10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9.289946&amp;VAR:P=1&amp;VAR:DATE=20051004"}</definedName>
    <definedName name="_104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31"}</definedName>
    <definedName name="_104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30"}</definedName>
    <definedName name="_104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29"}</definedName>
    <definedName name="_104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28"}</definedName>
    <definedName name="_104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27"}</definedName>
    <definedName name="_104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26"}</definedName>
    <definedName name="_104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25"}</definedName>
    <definedName name="_104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24"}</definedName>
    <definedName name="_104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23"}</definedName>
    <definedName name="_104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22"}</definedName>
    <definedName name="_105__123Graph_ACHART_68" hidden="1">#REF!</definedName>
    <definedName name="_10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9.153270&amp;VAR:P=1&amp;VAR:DATE=20050902"}</definedName>
    <definedName name="_105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21"}</definedName>
    <definedName name="_105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20"}</definedName>
    <definedName name="_105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19"}</definedName>
    <definedName name="_105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18"}</definedName>
    <definedName name="_105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17"}</definedName>
    <definedName name="_105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16"}</definedName>
    <definedName name="_105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15"}</definedName>
    <definedName name="_105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14"}</definedName>
    <definedName name="_105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13"}</definedName>
    <definedName name="_105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definedName>
    <definedName name="_106__123Graph_ACHART_69" hidden="1">#REF!</definedName>
    <definedName name="_10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8.891584&amp;VAR:P=1&amp;VAR:DATE=20050804"}</definedName>
    <definedName name="_106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definedName>
    <definedName name="_106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definedName>
    <definedName name="_106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definedName>
    <definedName name="_106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definedName>
    <definedName name="_106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definedName>
    <definedName name="_106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6"}</definedName>
    <definedName name="_106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5"}</definedName>
    <definedName name="_106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4"}</definedName>
    <definedName name="_106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3"}</definedName>
    <definedName name="_106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2"}</definedName>
    <definedName name="_107__123Graph_ACHART_7" hidden="1">#REF!</definedName>
    <definedName name="_10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8.917311&amp;VAR:P=1&amp;VAR:DATE=20050704"}</definedName>
    <definedName name="_107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definedName>
    <definedName name="_1071__FDSAUDITLINK__" hidden="1">{"fdsup://Directions/FactSet Auditing Viewer?action=AUDIT_VALUE&amp;DB=129&amp;ID1=87408310&amp;VALUEID=02001&amp;SDATE=201102&amp;PERIODTYPE=QTR_STD&amp;SCFT=3&amp;window=popup_no_bar&amp;width=385&amp;height=120&amp;START_MAXIMIZED=FALSE&amp;creator=factset&amp;display_string=Audit"}</definedName>
    <definedName name="_1072__FDSAUDITLINK__" hidden="1">{"fdsup://Directions/FactSet Auditing Viewer?action=AUDIT_VALUE&amp;DB=129&amp;ID1=12477X10&amp;VALUEID=03426&amp;SDATE=201102&amp;PERIODTYPE=QTR_STD&amp;SCFT=3&amp;window=popup_no_bar&amp;width=385&amp;height=120&amp;START_MAXIMIZED=FALSE&amp;creator=factset&amp;display_string=Audit"}</definedName>
    <definedName name="_1073__FDSAUDITLINK__" hidden="1">{"fdsup://Directions/FactSet Auditing Viewer?action=AUDIT_VALUE&amp;DB=129&amp;ID1=B018L7&amp;VALUEID=03426&amp;SDATE=201002&amp;PERIODTYPE=SEMI_STD&amp;SCFT=3&amp;window=popup_no_bar&amp;width=385&amp;height=120&amp;START_MAXIMIZED=FALSE&amp;creator=factset&amp;display_string=Audit"}</definedName>
    <definedName name="_1074__FDSAUDITLINK__" hidden="1">{"fdsup://Directions/FactSet Auditing Viewer?action=AUDIT_VALUE&amp;DB=129&amp;ID1=B018L7&amp;VALUEID=02001&amp;SDATE=201002&amp;PERIODTYPE=SEMI_STD&amp;SCFT=3&amp;window=popup_no_bar&amp;width=385&amp;height=120&amp;START_MAXIMIZED=FALSE&amp;creator=factset&amp;display_string=Audit"}</definedName>
    <definedName name="_1075__FDSAUDITLINK__" hidden="1">{"fdsup://Directions/FactSet Auditing Viewer?action=AUDIT_VALUE&amp;DB=129&amp;ID1=87408310&amp;VALUEID=02001&amp;SDATE=201102&amp;PERIODTYPE=QTR_STD&amp;SCFT=3&amp;window=popup_no_bar&amp;width=385&amp;height=120&amp;START_MAXIMIZED=FALSE&amp;creator=factset&amp;display_string=Audit"}</definedName>
    <definedName name="_1076__FDSAUDITLINK__" hidden="1">{"fdsup://Directions/FactSet Auditing Viewer?action=AUDIT_VALUE&amp;DB=129&amp;ID1=12477X10&amp;VALUEID=03426&amp;SDATE=201102&amp;PERIODTYPE=QTR_STD&amp;SCFT=3&amp;window=popup_no_bar&amp;width=385&amp;height=120&amp;START_MAXIMIZED=FALSE&amp;creator=factset&amp;display_string=Audit"}</definedName>
    <definedName name="_1077__FDSAUDITLINK__" hidden="1">{"fdsup://Directions/FactSet Auditing Viewer?action=AUDIT_VALUE&amp;DB=129&amp;ID1=B018L7&amp;VALUEID=03426&amp;SDATE=201002&amp;PERIODTYPE=SEMI_STD&amp;SCFT=3&amp;window=popup_no_bar&amp;width=385&amp;height=120&amp;START_MAXIMIZED=FALSE&amp;creator=factset&amp;display_string=Audit"}</definedName>
    <definedName name="_1078__FDSAUDITLINK__" hidden="1">{"fdsup://Directions/FactSet Auditing Viewer?action=AUDIT_VALUE&amp;DB=129&amp;ID1=B018L7&amp;VALUEID=02001&amp;SDATE=201002&amp;PERIODTYPE=SEMI_STD&amp;SCFT=3&amp;window=popup_no_bar&amp;width=385&amp;height=120&amp;START_MAXIMIZED=FALSE&amp;creator=factset&amp;display_string=Audit"}</definedName>
    <definedName name="_1079__FDSAUDITLINK__" hidden="1">{"fdsup://Directions/FactSet Auditing Viewer?action=AUDIT_VALUE&amp;DB=129&amp;ID1=87408310&amp;VALUEID=02001&amp;SDATE=201102&amp;PERIODTYPE=QTR_STD&amp;SCFT=3&amp;window=popup_no_bar&amp;width=385&amp;height=120&amp;START_MAXIMIZED=FALSE&amp;creator=factset&amp;display_string=Audit"}</definedName>
    <definedName name="_108__123Graph_ACHART_70" hidden="1">#REF!</definedName>
    <definedName name="_10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8.744993&amp;VAR:P=1&amp;VAR:DATE=20050603"}</definedName>
    <definedName name="_1080__FDSAUDITLINK__" hidden="1">{"fdsup://Directions/FactSet Auditing Viewer?action=AUDIT_VALUE&amp;DB=129&amp;ID1=12477X10&amp;VALUEID=03426&amp;SDATE=201102&amp;PERIODTYPE=QTR_STD&amp;SCFT=3&amp;window=popup_no_bar&amp;width=385&amp;height=120&amp;START_MAXIMIZED=FALSE&amp;creator=factset&amp;display_string=Audit"}</definedName>
    <definedName name="_1081__FDSAUDITLINK__" hidden="1">{"fdsup://Directions/FactSet Auditing Viewer?action=AUDIT_VALUE&amp;DB=129&amp;ID1=B018L7&amp;VALUEID=03426&amp;SDATE=201002&amp;PERIODTYPE=SEMI_STD&amp;SCFT=3&amp;window=popup_no_bar&amp;width=385&amp;height=120&amp;START_MAXIMIZED=FALSE&amp;creator=factset&amp;display_string=Audit"}</definedName>
    <definedName name="_1082__FDSAUDITLINK__" hidden="1">{"fdsup://Directions/FactSet Auditing Viewer?action=AUDIT_VALUE&amp;DB=129&amp;ID1=B018L7&amp;VALUEID=02001&amp;SDATE=201002&amp;PERIODTYPE=SEMI_STD&amp;SCFT=3&amp;window=popup_no_bar&amp;width=385&amp;height=120&amp;START_MAXIMIZED=FALSE&amp;creator=factset&amp;display_string=Audit"}</definedName>
    <definedName name="_1083__FDSAUDITLINK__" hidden="1">{"fdsup://Directions/FactSet Auditing Viewer?action=AUDIT_VALUE&amp;DB=129&amp;ID1=87408310&amp;VALUEID=02001&amp;SDATE=201102&amp;PERIODTYPE=QTR_STD&amp;SCFT=3&amp;window=popup_no_bar&amp;width=385&amp;height=120&amp;START_MAXIMIZED=FALSE&amp;creator=factset&amp;display_string=Audit"}</definedName>
    <definedName name="_1084__FDSAUDITLINK__" hidden="1">{"fdsup://Directions/FactSet Auditing Viewer?action=AUDIT_VALUE&amp;DB=129&amp;ID1=12477X10&amp;VALUEID=03426&amp;SDATE=201102&amp;PERIODTYPE=QTR_STD&amp;SCFT=3&amp;window=popup_no_bar&amp;width=385&amp;height=120&amp;START_MAXIMIZED=FALSE&amp;creator=factset&amp;display_string=Audit"}</definedName>
    <definedName name="_1085__FDSAUDITLINK__" hidden="1">{"fdsup://Directions/FactSet Auditing Viewer?action=AUDIT_VALUE&amp;DB=129&amp;ID1=B018L7&amp;VALUEID=03426&amp;SDATE=201002&amp;PERIODTYPE=SEMI_STD&amp;SCFT=3&amp;window=popup_no_bar&amp;width=385&amp;height=120&amp;START_MAXIMIZED=FALSE&amp;creator=factset&amp;display_string=Audit"}</definedName>
    <definedName name="_1086__FDSAUDITLINK__" hidden="1">{"fdsup://Directions/FactSet Auditing Viewer?action=AUDIT_VALUE&amp;DB=129&amp;ID1=B018L7&amp;VALUEID=02001&amp;SDATE=201002&amp;PERIODTYPE=SEMI_STD&amp;SCFT=3&amp;window=popup_no_bar&amp;width=385&amp;height=120&amp;START_MAXIMIZED=FALSE&amp;creator=factset&amp;display_string=Audit"}</definedName>
    <definedName name="_1087__FDSAUDITLINK__" hidden="1">{"fdsup://Directions/FactSet Auditing Viewer?action=AUDIT_VALUE&amp;DB=129&amp;ID1=87408310&amp;VALUEID=02001&amp;SDATE=201102&amp;PERIODTYPE=QTR_STD&amp;SCFT=3&amp;window=popup_no_bar&amp;width=385&amp;height=120&amp;START_MAXIMIZED=FALSE&amp;creator=factset&amp;display_string=Audit"}</definedName>
    <definedName name="_1088__FDSAUDITLINK__" hidden="1">{"fdsup://Directions/FactSet Auditing Viewer?action=AUDIT_VALUE&amp;DB=129&amp;ID1=12477X10&amp;VALUEID=03426&amp;SDATE=201102&amp;PERIODTYPE=QTR_STD&amp;SCFT=3&amp;window=popup_no_bar&amp;width=385&amp;height=120&amp;START_MAXIMIZED=FALSE&amp;creator=factset&amp;display_string=Audit"}</definedName>
    <definedName name="_1089__FDSAUDITLINK__" hidden="1">{"fdsup://Directions/FactSet Auditing Viewer?action=AUDIT_VALUE&amp;DB=129&amp;ID1=B018L7&amp;VALUEID=03426&amp;SDATE=201002&amp;PERIODTYPE=SEMI_STD&amp;SCFT=3&amp;window=popup_no_bar&amp;width=385&amp;height=120&amp;START_MAXIMIZED=FALSE&amp;creator=factset&amp;display_string=Audit"}</definedName>
    <definedName name="_109__123Graph_ACHART_71" hidden="1">#REF!</definedName>
    <definedName name="_1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8.301545&amp;VAR:P=1&amp;VAR:DATE=20050504"}</definedName>
    <definedName name="_1090__FDSAUDITLINK__" hidden="1">{"fdsup://Directions/FactSet Auditing Viewer?action=AUDIT_VALUE&amp;DB=129&amp;ID1=B018L7&amp;VALUEID=02001&amp;SDATE=201002&amp;PERIODTYPE=SEMI_STD&amp;SCFT=3&amp;window=popup_no_bar&amp;width=385&amp;height=120&amp;START_MAXIMIZED=FALSE&amp;creator=factset&amp;display_string=Audit"}</definedName>
    <definedName name="_11__123Graph_ACHART_109" hidden="1">#REF!</definedName>
    <definedName name="_11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9"}</definedName>
    <definedName name="_11_0__123Grap" hidden="1">#REF!</definedName>
    <definedName name="_11_30_2004">"c"</definedName>
    <definedName name="_110__123Graph_ACHART_72" hidden="1">#REF!</definedName>
    <definedName name="_1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8.748775&amp;VAR:P=1&amp;VAR:DATE=20050404"}</definedName>
    <definedName name="_111__123Graph_ACHART_73" hidden="1">#REF!</definedName>
    <definedName name="_1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8.879723&amp;VAR:P=1&amp;VAR:DATE=20050304"}</definedName>
    <definedName name="_112__123Graph_ACHART_74" hidden="1">#REF!</definedName>
    <definedName name="_112__FDSAUDITLINK__" hidden="1">{"fdsup://directions/FAT Viewer?action=UPDATE&amp;creator=factset&amp;DYN_ARGS=TRUE&amp;DOC_NAME=FAT:FQL_AUDITING_CLIENT_TEMPLATE.FAT&amp;display_string=Audit&amp;VAR:KEY=YDWFWZQRYZ&amp;VAR:QUERY=RkZfRUJJVF9PUEVSKExUTVMsMCwwLCwsVVNEKQ==&amp;WINDOW=FIRST_POPUP&amp;HEIGHT=450&amp;WIDTH=450&amp;STAR","T_MAXIMIZED=FALSE&amp;VAR:CALENDAR=US&amp;VAR:SYMBOL=688050&amp;VAR:INDEX=0"}</definedName>
    <definedName name="_113__123Graph_ACHART_75" hidden="1">#REF!</definedName>
    <definedName name="_1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9.196558&amp;VAR:P=1&amp;VAR:DATE=20050104"}</definedName>
    <definedName name="_114__123Graph_ACHART_76" hidden="1">#REF!</definedName>
    <definedName name="_1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9.001297&amp;VAR:P=1&amp;VAR:DATE=20041203"}</definedName>
    <definedName name="_115__123Graph_ACHART_77" hidden="1">#REF!</definedName>
    <definedName name="_1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8.893747&amp;VAR:P=1&amp;VAR:DATE=20041104"}</definedName>
    <definedName name="_116__123Graph_ACHART_78" hidden="1">#REF!</definedName>
    <definedName name="_11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9.123873&amp;VAR:P=1&amp;VAR:DATE=20041004"}</definedName>
    <definedName name="_117__123Graph_ACHART_79" hidden="1">#REF!</definedName>
    <definedName name="_11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9.343592&amp;VAR:P=1&amp;VAR:DATE=20040903"}</definedName>
    <definedName name="_118__123Graph_ACHART_8" hidden="1">#REF!</definedName>
    <definedName name="_11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8.951631&amp;VAR:P=1&amp;VAR:DATE=20040804"}</definedName>
    <definedName name="_119__123Graph_ACHART_80" hidden="1">#REF!</definedName>
    <definedName name="_11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9.101772&amp;VAR:P=1&amp;VAR:DATE=20040702"}</definedName>
    <definedName name="_12______123Grap" hidden="1">#REF!</definedName>
    <definedName name="_12___0__123Grap" hidden="1">#REF!</definedName>
    <definedName name="_12__123Graph_ACHART_11" hidden="1">#REF!</definedName>
    <definedName name="_12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8"}</definedName>
    <definedName name="_12_0__123Grap" hidden="1">#REF!</definedName>
    <definedName name="_12_31_2003">"p"</definedName>
    <definedName name="_120__123Graph_ACHART_81" hidden="1">#REF!</definedName>
    <definedName name="_120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21__123Graph_ACHART_82" hidden="1">#REF!</definedName>
    <definedName name="_12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9.625225&amp;VAR:P=1&amp;VAR:DATE=20040504"}</definedName>
    <definedName name="_122__123Graph_ACHART_83" hidden="1">#REF!</definedName>
    <definedName name="_12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9.690417&amp;VAR:P=1&amp;VAR:DATE=20040402"}</definedName>
    <definedName name="_123__123Graph_ACHART_84" hidden="1">#REF!</definedName>
    <definedName name="_12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9.499119&amp;VAR:P=1&amp;VAR:DATE=20040304"}</definedName>
    <definedName name="_124__123Graph_ACHART_85" hidden="1">#REF!</definedName>
    <definedName name="_12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10.108837&amp;VAR:P=1&amp;VAR:DATE=20040204"}</definedName>
    <definedName name="_125__123Graph_ACHART_86" hidden="1">#REF!</definedName>
    <definedName name="_12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10.027497&amp;VAR:P=1&amp;VAR:DATE=20040102"}</definedName>
    <definedName name="_126__123Graph_ACHART_87" hidden="1">#REF!</definedName>
    <definedName name="_12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9.775164&amp;VAR:P=1&amp;VAR:DATE=20031204"}</definedName>
    <definedName name="_127__123Graph_ACHART_88" hidden="1">#REF!</definedName>
    <definedName name="_12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9.871892&amp;VAR:P=1&amp;VAR:DATE=20031104"}</definedName>
    <definedName name="_128__123Graph_ACHART_89" hidden="1">#REF!</definedName>
    <definedName name="_12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9.752912&amp;VAR:P=1&amp;VAR:DATE=20031003"}</definedName>
    <definedName name="_129__123Graph_ACHART_9" hidden="1">#REF!</definedName>
    <definedName name="_12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10.156045&amp;VAR:P=1&amp;VAR:DATE=20030904"}</definedName>
    <definedName name="_13___0__123Grap" hidden="1">#REF!</definedName>
    <definedName name="_13__123Graph_ACHART_110" hidden="1">#REF!</definedName>
    <definedName name="_13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7"}</definedName>
    <definedName name="_130__123Graph_ACHART_90" hidden="1">#REF!</definedName>
    <definedName name="_13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9.847629&amp;VAR:P=1&amp;VAR:DATE=20030804"}</definedName>
    <definedName name="_131__123Graph_ACHART_91" hidden="1">#REF!</definedName>
    <definedName name="_13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9.299468&amp;VAR:P=1&amp;VAR:DATE=20030704"}</definedName>
    <definedName name="_132__123Graph_ACHART_92" hidden="1">#REF!</definedName>
    <definedName name="_13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9.232851&amp;VAR:P=1&amp;VAR:DATE=20030604"}</definedName>
    <definedName name="_133__123Graph_ACHART_93" hidden="1">#REF!</definedName>
    <definedName name="_13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8.890143&amp;VAR:P=1&amp;VAR:DATE=20030502"}</definedName>
    <definedName name="_134__123Graph_ACHART_94" hidden="1">#REF!</definedName>
    <definedName name="_13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8.721578&amp;VAR:P=1&amp;VAR:DATE=20030404"}</definedName>
    <definedName name="_135__123Graph_ACHART_95" hidden="1">#REF!</definedName>
    <definedName name="_13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8.090605&amp;VAR:P=1&amp;VAR:DATE=20030304"}</definedName>
    <definedName name="_136__123Graph_ACHART_96" hidden="1">#REF!</definedName>
    <definedName name="_13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9.121243&amp;VAR:P=1&amp;VAR:DATE=20030204"}</definedName>
    <definedName name="_137__123Graph_ACHART_98" hidden="1">#REF!</definedName>
    <definedName name="_13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9.792762&amp;VAR:P=1&amp;VAR:DATE=20030103"}</definedName>
    <definedName name="_138__123Graph_ACHART_99" hidden="1">#REF!</definedName>
    <definedName name="_13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9.954306&amp;VAR:P=1&amp;VAR:DATE=20021204"}</definedName>
    <definedName name="_139__123Graph_BCHART_1" hidden="1">#REF!</definedName>
    <definedName name="_1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9.742913&amp;VAR:P=1&amp;VAR:DATE=20021104"}</definedName>
    <definedName name="_14____0__123Grap" hidden="1">#REF!</definedName>
    <definedName name="_14___0__123Grap" hidden="1">#REF!</definedName>
    <definedName name="_14__123Graph_ACHART_111" hidden="1">#REF!</definedName>
    <definedName name="_14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6"}</definedName>
    <definedName name="_140__123Graph_BCHART_100" hidden="1">#REF!</definedName>
    <definedName name="_14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9.085388&amp;VAR:P=1&amp;VAR:DATE=20021004"}</definedName>
    <definedName name="_141__123Graph_BCHART_101" hidden="1">#REF!</definedName>
    <definedName name="_14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9.491521&amp;VAR:P=1&amp;VAR:DATE=20020904"}</definedName>
    <definedName name="_142__123Graph_BCHART_102" hidden="1">#REF!</definedName>
    <definedName name="_14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9.384479&amp;VAR:P=1&amp;VAR:DATE=20020802"}</definedName>
    <definedName name="_143__123Graph_BCHART_103" hidden="1">#REF!</definedName>
    <definedName name="_14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9.690442&amp;VAR:P=1&amp;VAR:DATE=20020704"}</definedName>
    <definedName name="_144__123Graph_BCHART_104" hidden="1">#REF!</definedName>
    <definedName name="_144__FDSAUDITLINK__" hidden="1">{"fdsup://directions/FAT Viewer?action=UPDATE&amp;creator=factset&amp;DYN_ARGS=TRUE&amp;DOC_NAME=FAT:FQL_AUDITING_CLIENT_TEMPLATE.FAT&amp;display_string=Audit&amp;VAR:KEY=CNWJAHWJWP&amp;VAR:QUERY=RkZfUEJLX0NVUlIoKQ==&amp;WINDOW=FIRST_POPUP&amp;HEIGHT=450&amp;WIDTH=450&amp;START_MAXIMIZED=FALSE&amp;VA","R:CALENDAR=US&amp;VAR:SYMBOL=689714&amp;VAR:INDEX=0"}</definedName>
    <definedName name="_145__123Graph_BCHART_105" hidden="1">#REF!</definedName>
    <definedName name="_14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10.930813&amp;VAR:P=1&amp;VAR:DATE=20020503"}</definedName>
    <definedName name="_146__123Graph_BCHART_106" hidden="1">#REF!</definedName>
    <definedName name="_14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11.550366&amp;VAR:P=1&amp;VAR:DATE=20020404"}</definedName>
    <definedName name="_147__123Graph_BCHART_107" hidden="1">#REF!</definedName>
    <definedName name="_1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11.820266&amp;VAR:P=1&amp;VAR:DATE=20020304"}</definedName>
    <definedName name="_148__123Graph_BCHART_108" hidden="1">#REF!</definedName>
    <definedName name="_1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13.050825&amp;VAR:P=1&amp;VAR:DATE=20020204"}</definedName>
    <definedName name="_149__123Graph_BCHART_109" hidden="1">#REF!</definedName>
    <definedName name="_1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13.155371&amp;VAR:P=1&amp;VAR:DATE=20020104"}</definedName>
    <definedName name="_15______123Grap" hidden="1">#REF!</definedName>
    <definedName name="_15___0__123Grap" hidden="1">#REF!</definedName>
    <definedName name="_15__123Graph_ACHART_112" hidden="1">#REF!</definedName>
    <definedName name="_15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5"}</definedName>
    <definedName name="_150__123Graph_BCHART_11" hidden="1">#REF!</definedName>
    <definedName name="_1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12.715090&amp;VAR:P=1&amp;VAR:DATE=20011204"}</definedName>
    <definedName name="_151__123Graph_BCHART_110" hidden="1">#REF!</definedName>
    <definedName name="_1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12.066466&amp;VAR:P=1&amp;VAR:DATE=20011102"}</definedName>
    <definedName name="_152__123Graph_BCHART_111" hidden="1">#REF!</definedName>
    <definedName name="_1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11.448136&amp;VAR:P=1&amp;VAR:DATE=20011004"}</definedName>
    <definedName name="_153__123Graph_BCHART_112" hidden="1">#REF!</definedName>
    <definedName name="_15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11.920585&amp;VAR:P=1&amp;VAR:DATE=20010904"}</definedName>
    <definedName name="_154__123Graph_BCHART_113" hidden="1">#REF!</definedName>
    <definedName name="_1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12.400499&amp;VAR:P=1&amp;VAR:DATE=20010803"}</definedName>
    <definedName name="_155__123Graph_BCHART_114" hidden="1">#REF!</definedName>
    <definedName name="_1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12.794434&amp;VAR:P=1&amp;VAR:DATE=20010704"}</definedName>
    <definedName name="_156__123Graph_BCHART_115" hidden="1">#REF!</definedName>
    <definedName name="_1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13.173808&amp;VAR:P=1&amp;VAR:DATE=20010604"}</definedName>
    <definedName name="_157__123Graph_BCHART_116" hidden="1">#REF!</definedName>
    <definedName name="_1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12.812576&amp;VAR:P=1&amp;VAR:DATE=20010504"}</definedName>
    <definedName name="_158__123Graph_BCHART_117" hidden="1">#REF!</definedName>
    <definedName name="_1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11.901893&amp;VAR:P=1&amp;VAR:DATE=20010404"}</definedName>
    <definedName name="_159__123Graph_BCHART_118" hidden="1">#REF!</definedName>
    <definedName name="_1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12.324614&amp;VAR:P=1&amp;VAR:DATE=20010302"}</definedName>
    <definedName name="_16___0__123Grap" hidden="1">#REF!</definedName>
    <definedName name="_16__123Graph_ACHART_113" hidden="1">#REF!</definedName>
    <definedName name="_16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4"}</definedName>
    <definedName name="_160__123Graph_BCHART_119" hidden="1">#REF!</definedName>
    <definedName name="_160__FDSAUDITLINK__" hidden="1">{"fdsup://directions/FAT Viewer?action=UPDATE&amp;creator=factset&amp;DYN_ARGS=TRUE&amp;DOC_NAME=FAT:FQL_AUDITING_CLIENT_TEMPLATE.FAT&amp;display_string=Audit&amp;VAR:KEY=WZEJMZMTMZ&amp;VAR:QUERY=RkZfRUJJVF9PUEVSKExUTVMsMCwwLCwsVVNEKQ==&amp;WINDOW=FIRST_POPUP&amp;HEIGHT=450&amp;WIDTH=450&amp;STAR","T_MAXIMIZED=FALSE&amp;VAR:CALENDAR=US&amp;VAR:SYMBOL=689714&amp;VAR:INDEX=0"}</definedName>
    <definedName name="_161__123Graph_BCHART_12" hidden="1">#REF!</definedName>
    <definedName name="_1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13.296822&amp;VAR:P=1&amp;VAR:DATE=20010104"}</definedName>
    <definedName name="_162__123Graph_BCHART_120" hidden="1">#REF!</definedName>
    <definedName name="_16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131"}</definedName>
    <definedName name="_163__123Graph_BCHART_121" hidden="1">#REF!</definedName>
    <definedName name="_16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130"}</definedName>
    <definedName name="_164__123Graph_BCHART_122" hidden="1">#REF!</definedName>
    <definedName name="_16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129"}</definedName>
    <definedName name="_165__123Graph_BCHART_123" hidden="1">#REF!</definedName>
    <definedName name="_16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128"}</definedName>
    <definedName name="_166__123Graph_BCHART_124" hidden="1">#REF!</definedName>
    <definedName name="_16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127"}</definedName>
    <definedName name="_167__123Graph_BCHART_125" hidden="1">#REF!</definedName>
    <definedName name="_16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126"}</definedName>
    <definedName name="_168__123Graph_BCHART_126" hidden="1">#REF!</definedName>
    <definedName name="_16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125"}</definedName>
    <definedName name="_169__123Graph_BCHART_127" hidden="1">#REF!</definedName>
    <definedName name="_16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124"}</definedName>
    <definedName name="_17___0__123Grap" hidden="1">#REF!</definedName>
    <definedName name="_17__123Graph_ACHART_114" hidden="1">#REF!</definedName>
    <definedName name="_17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3"}</definedName>
    <definedName name="_170__123Graph_BCHART_128" hidden="1">#REF!</definedName>
    <definedName name="_17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123"}</definedName>
    <definedName name="_171__123Graph_BCHART_129" hidden="1">#REF!</definedName>
    <definedName name="_17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122"}</definedName>
    <definedName name="_172__123Graph_BCHART_13" hidden="1">#REF!</definedName>
    <definedName name="_17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121"}</definedName>
    <definedName name="_173__123Graph_BCHART_130" hidden="1">#REF!</definedName>
    <definedName name="_17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120"}</definedName>
    <definedName name="_174__123Graph_BCHART_131" hidden="1">#REF!</definedName>
    <definedName name="_17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119"}</definedName>
    <definedName name="_175__123Graph_BCHART_132" hidden="1">#REF!</definedName>
    <definedName name="_17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118"}</definedName>
    <definedName name="_176__123Graph_BCHART_133" hidden="1">#REF!</definedName>
    <definedName name="_17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117"}</definedName>
    <definedName name="_177__123Graph_BCHART_134" hidden="1">#REF!</definedName>
    <definedName name="_17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116"}</definedName>
    <definedName name="_178__123Graph_BCHART_135" hidden="1">#REF!</definedName>
    <definedName name="_17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115"}</definedName>
    <definedName name="_179__123Graph_BCHART_136" hidden="1">#REF!</definedName>
    <definedName name="_17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114"}</definedName>
    <definedName name="_18______123Grap" hidden="1">#REF!</definedName>
    <definedName name="_18__123Graph_ACHART_115" hidden="1">#REF!</definedName>
    <definedName name="_18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2"}</definedName>
    <definedName name="_180__123Graph_BCHART_137" hidden="1">#REF!</definedName>
    <definedName name="_18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113"}</definedName>
    <definedName name="_181__123Graph_BCHART_138" hidden="1">#REF!</definedName>
    <definedName name="_18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112"}</definedName>
    <definedName name="_182__123Graph_BCHART_139" hidden="1">#REF!</definedName>
    <definedName name="_18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111"}</definedName>
    <definedName name="_183__123Graph_BCHART_14" hidden="1">#REF!</definedName>
    <definedName name="_18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110"}</definedName>
    <definedName name="_184__123Graph_BCHART_140" hidden="1">#REF!</definedName>
    <definedName name="_18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109"}</definedName>
    <definedName name="_185__123Graph_BCHART_141" hidden="1">#REF!</definedName>
    <definedName name="_18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108"}</definedName>
    <definedName name="_186__123Graph_BCHART_15" hidden="1">#REF!</definedName>
    <definedName name="_18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107"}</definedName>
    <definedName name="_187__123Graph_BCHART_16" hidden="1">#REF!</definedName>
    <definedName name="_18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106"}</definedName>
    <definedName name="_188__123Graph_BCHART_17" hidden="1">#REF!</definedName>
    <definedName name="_18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105"}</definedName>
    <definedName name="_189__123Graph_BCHART_18" hidden="1">#REF!</definedName>
    <definedName name="_18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104"}</definedName>
    <definedName name="_19__123Graph_ACHART_116" hidden="1">#REF!</definedName>
    <definedName name="_19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definedName>
    <definedName name="_190__123Graph_BCHART_19" hidden="1">#REF!</definedName>
    <definedName name="_19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103"}</definedName>
    <definedName name="_191__123Graph_BCHART_2" hidden="1">#REF!</definedName>
    <definedName name="_19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102"}</definedName>
    <definedName name="_192__123Graph_BCHART_20" hidden="1">#REF!</definedName>
    <definedName name="_19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101"}</definedName>
    <definedName name="_193__123Graph_BCHART_21" hidden="1">#REF!</definedName>
    <definedName name="_19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100"}</definedName>
    <definedName name="_194__123Graph_BCHART_22" hidden="1">#REF!</definedName>
    <definedName name="_19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99"}</definedName>
    <definedName name="_195__123Graph_BCHART_23" hidden="1">#REF!</definedName>
    <definedName name="_19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98"}</definedName>
    <definedName name="_196__123Graph_BCHART_24" hidden="1">#N/A</definedName>
    <definedName name="_19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97"}</definedName>
    <definedName name="_197__123Graph_BCHART_25" hidden="1">#N/A</definedName>
    <definedName name="_19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96"}</definedName>
    <definedName name="_198__123Graph_BCHART_26" hidden="1">#N/A</definedName>
    <definedName name="_19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95"}</definedName>
    <definedName name="_199__123Graph_BCHART_27" hidden="1">#N/A</definedName>
    <definedName name="_19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94"}</definedName>
    <definedName name="_1H_96">"assumpt"</definedName>
    <definedName name="_1Q_01E">"_01"</definedName>
    <definedName name="_1wrn.²Ä1­Ó¤ë1_Ü20¤H." localSheetId="12" hidden="1">{#N/A,#N/A,FALSE,"²Ä1­Ó¤ë"}</definedName>
    <definedName name="_1wrn.²Ä1­Ó¤ë1_Ü20¤H." hidden="1">{#N/A,#N/A,FALSE,"²Ä1­Ó¤ë"}</definedName>
    <definedName name="_2__123Graph_ACHART_100" hidden="1">#REF!</definedName>
    <definedName name="_2__FDSAUDITLINK__" localSheetId="12" hidden="1">{"fdsup://IBCentral/FAT Viewer?action=UPDATE&amp;creator=factset&amp;DOC_NAME=fat:reuters_annual_source_window.fat&amp;display_string=Audit&amp;DYN_ARGS=TRUE&amp;VAR:ID1=30244510&amp;VAR:RCODE=FIBCEBIT&amp;VAR:SDATE=20081299&amp;VAR:FREQ=Y&amp;VAR:RELITEM=RP&amp;VAR:CURRENCY=&amp;VAR:CURRSOURCE=EXSHA","RE&amp;VAR:NATFREQ=ANNUAL&amp;VAR:RFIELD=FINALIZED&amp;VAR:DB_TYPE=&amp;VAR:UNITS=M&amp;window=popup&amp;width=450&amp;height=300&amp;START_MAXIMIZED=FALSE"}</definedName>
    <definedName name="_2__FDSAUDITLINK__" hidden="1">{"fdsup://IBCentral/FAT Viewer?action=UPDATE&amp;creator=factset&amp;DOC_NAME=fat:reuters_annual_source_window.fat&amp;display_string=Audit&amp;DYN_ARGS=TRUE&amp;VAR:ID1=30244510&amp;VAR:RCODE=FIBCEBIT&amp;VAR:SDATE=20081299&amp;VAR:FREQ=Y&amp;VAR:RELITEM=RP&amp;VAR:CURRENCY=&amp;VAR:CURRSOURCE=EXSHA","RE&amp;VAR:NATFREQ=ANNUAL&amp;VAR:RFIELD=FINALIZED&amp;VAR:DB_TYPE=&amp;VAR:UNITS=M&amp;window=popup&amp;width=450&amp;height=300&amp;START_MAXIMIZED=FALSE"}</definedName>
    <definedName name="_2_0__123Grap" hidden="1">#REF!</definedName>
    <definedName name="_2_0_0_S" hidden="1">#REF!</definedName>
    <definedName name="_2_123Grap" hidden="1">#REF!</definedName>
    <definedName name="_20___0__123Grap" hidden="1">#REF!</definedName>
    <definedName name="_20__123Graph_ACHART_117" hidden="1">#REF!</definedName>
    <definedName name="_20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19"}</definedName>
    <definedName name="_200__123Graph_BCHART_28" hidden="1">#N/A</definedName>
    <definedName name="_20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93"}</definedName>
    <definedName name="_2004_International_Pay_Analysis_System">"USLeveling"</definedName>
    <definedName name="_201__123Graph_BCHART_29" hidden="1">#REF!</definedName>
    <definedName name="_20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92"}</definedName>
    <definedName name="_2017" localSheetId="12">#REF!</definedName>
    <definedName name="_2017">#REF!</definedName>
    <definedName name="_2018">#REF!</definedName>
    <definedName name="_202__123Graph_BCHART_3" hidden="1">#REF!</definedName>
    <definedName name="_20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91"}</definedName>
    <definedName name="_203__123Graph_BCHART_30" hidden="1">#N/A</definedName>
    <definedName name="_20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90"}</definedName>
    <definedName name="_204__123Graph_BCHART_31" hidden="1">#REF!</definedName>
    <definedName name="_20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89"}</definedName>
    <definedName name="_205__123Graph_BCHART_32" hidden="1">#REF!</definedName>
    <definedName name="_20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88"}</definedName>
    <definedName name="_206__123Graph_BCHART_33" hidden="1">#REF!</definedName>
    <definedName name="_206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207__123Graph_BCHART_34" hidden="1">#REF!</definedName>
    <definedName name="_20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86"}</definedName>
    <definedName name="_208__123Graph_BCHART_35" hidden="1">#REF!</definedName>
    <definedName name="_20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85"}</definedName>
    <definedName name="_209__123Graph_BCHART_36" hidden="1">#REF!</definedName>
    <definedName name="_20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84"}</definedName>
    <definedName name="_21___0__123Grap" hidden="1">#REF!</definedName>
    <definedName name="_21__123Graph_ACHART_118" hidden="1">#REF!</definedName>
    <definedName name="_21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18"}</definedName>
    <definedName name="_210__123Graph_BCHART_37" hidden="1">#REF!</definedName>
    <definedName name="_21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83"}</definedName>
    <definedName name="_211__123Graph_BCHART_38" hidden="1">#REF!</definedName>
    <definedName name="_21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82"}</definedName>
    <definedName name="_212__123Graph_BCHART_39" hidden="1">#REF!</definedName>
    <definedName name="_21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81"}</definedName>
    <definedName name="_213__123Graph_BCHART_4" hidden="1">#REF!</definedName>
    <definedName name="_21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80"}</definedName>
    <definedName name="_214__123Graph_BCHART_40" hidden="1">#REF!</definedName>
    <definedName name="_21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79"}</definedName>
    <definedName name="_215__123Graph_BCHART_41" hidden="1">#REF!</definedName>
    <definedName name="_21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78"}</definedName>
    <definedName name="_216__123Graph_BCHART_42" hidden="1">#REF!</definedName>
    <definedName name="_21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77"}</definedName>
    <definedName name="_217__123Graph_BCHART_43" hidden="1">#REF!</definedName>
    <definedName name="_21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76"}</definedName>
    <definedName name="_218__123Graph_BCHART_44" hidden="1">#REF!</definedName>
    <definedName name="_21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75"}</definedName>
    <definedName name="_219__123Graph_BCHART_45" hidden="1">#REF!</definedName>
    <definedName name="_21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74"}</definedName>
    <definedName name="_22__123Graph_ACHART_119" hidden="1">#REF!</definedName>
    <definedName name="_22__FDSAUDITLINK__" hidden="1">{"fdsup://Directions/FactSet Auditing Viewer?action=AUDIT_VALUE&amp;DB=129&amp;ID1=597500&amp;VALUEID=18352&amp;SDATE=2011&amp;PERIODTYPE=ANN_STD&amp;SCFT=3&amp;window=popup_no_bar&amp;width=385&amp;height=120&amp;START_MAXIMIZED=FALSE&amp;creator=factset&amp;display_string=Audit"}</definedName>
    <definedName name="_220__123Graph_BCHART_46" hidden="1">#REF!</definedName>
    <definedName name="_22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73"}</definedName>
    <definedName name="_221__123Graph_BCHART_47" hidden="1">#REF!</definedName>
    <definedName name="_22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72"}</definedName>
    <definedName name="_222__123Graph_BCHART_48" hidden="1">#REF!</definedName>
    <definedName name="_22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71"}</definedName>
    <definedName name="_223__123Graph_BCHART_49" hidden="1">#REF!</definedName>
    <definedName name="_22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70"}</definedName>
    <definedName name="_224__123Graph_BCHART_5" hidden="1">#REF!</definedName>
    <definedName name="_22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69"}</definedName>
    <definedName name="_225__123Graph_BCHART_50" hidden="1">#REF!</definedName>
    <definedName name="_22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68"}</definedName>
    <definedName name="_226__123Graph_BCHART_51" hidden="1">#REF!</definedName>
    <definedName name="_22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67"}</definedName>
    <definedName name="_227__123Graph_BCHART_52" hidden="1">#REF!</definedName>
    <definedName name="_22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66"}</definedName>
    <definedName name="_228__123Graph_BCHART_53" hidden="1">#REF!</definedName>
    <definedName name="_22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65"}</definedName>
    <definedName name="_229__123Graph_BCHART_54" hidden="1">#REF!</definedName>
    <definedName name="_22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64"}</definedName>
    <definedName name="_23__123Graph_ACHART_12" hidden="1">#REF!</definedName>
    <definedName name="_23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16"}</definedName>
    <definedName name="_230__123Graph_BCHART_55" hidden="1">#REF!</definedName>
    <definedName name="_23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63"}</definedName>
    <definedName name="_231__123Graph_BCHART_56" hidden="1">#REF!</definedName>
    <definedName name="_23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62"}</definedName>
    <definedName name="_232__123Graph_BCHART_57" hidden="1">#REF!</definedName>
    <definedName name="_23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61"}</definedName>
    <definedName name="_233__123Graph_BCHART_58" hidden="1">#REF!</definedName>
    <definedName name="_23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60"}</definedName>
    <definedName name="_234__123Graph_BCHART_59" hidden="1">#REF!</definedName>
    <definedName name="_23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59"}</definedName>
    <definedName name="_235__123Graph_BCHART_6" hidden="1">#REF!</definedName>
    <definedName name="_23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58"}</definedName>
    <definedName name="_236__123Graph_BCHART_60" hidden="1">#REF!</definedName>
    <definedName name="_23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57"}</definedName>
    <definedName name="_237__123Graph_BCHART_61" hidden="1">#REF!</definedName>
    <definedName name="_23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56"}</definedName>
    <definedName name="_238__123Graph_BCHART_62" hidden="1">#REF!</definedName>
    <definedName name="_23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55"}</definedName>
    <definedName name="_239__123Graph_BCHART_63" hidden="1">#REF!</definedName>
    <definedName name="_23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54"}</definedName>
    <definedName name="_24__123Graph_ACHART_120" hidden="1">#REF!</definedName>
    <definedName name="_24__FDSAUDITLINK__" hidden="1">{"fdsup://Directions/FactSet Auditing Viewer?action=AUDIT_VALUE&amp;DB=129&amp;ID1=597500&amp;VALUEID=18352&amp;SDATE=2011&amp;PERIODTYPE=ANN_STD&amp;SCFT=3&amp;window=popup_no_bar&amp;width=385&amp;height=120&amp;START_MAXIMIZED=FALSE&amp;creator=factset&amp;display_string=Audit"}</definedName>
    <definedName name="_240__123Graph_BCHART_64" hidden="1">#REF!</definedName>
    <definedName name="_24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53"}</definedName>
    <definedName name="_241__123Graph_BCHART_65" hidden="1">#REF!</definedName>
    <definedName name="_24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52"}</definedName>
    <definedName name="_242__123Graph_BCHART_66" hidden="1">#REF!</definedName>
    <definedName name="_24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51"}</definedName>
    <definedName name="_243__123Graph_BCHART_68" hidden="1">#REF!</definedName>
    <definedName name="_24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50"}</definedName>
    <definedName name="_244__123Graph_BCHART_69" hidden="1">#REF!</definedName>
    <definedName name="_24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49"}</definedName>
    <definedName name="_245__123Graph_BCHART_7" hidden="1">#REF!</definedName>
    <definedName name="_24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48"}</definedName>
    <definedName name="_246__123Graph_BCHART_70" hidden="1">#REF!</definedName>
    <definedName name="_24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47"}</definedName>
    <definedName name="_247__123Graph_BCHART_71" hidden="1">#REF!</definedName>
    <definedName name="_24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46"}</definedName>
    <definedName name="_248__123Graph_BCHART_72" hidden="1">#REF!</definedName>
    <definedName name="_24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45"}</definedName>
    <definedName name="_249__123Graph_BCHART_73" hidden="1">#REF!</definedName>
    <definedName name="_24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44"}</definedName>
    <definedName name="_25__123Graph_ACHART_121" hidden="1">#REF!</definedName>
    <definedName name="_25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14"}</definedName>
    <definedName name="_25_Jul_03">"year"</definedName>
    <definedName name="_250__123Graph_BCHART_74" hidden="1">#REF!</definedName>
    <definedName name="_25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43"}</definedName>
    <definedName name="_251__123Graph_BCHART_75" hidden="1">#REF!</definedName>
    <definedName name="_25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42"}</definedName>
    <definedName name="_252__123Graph_BCHART_76" hidden="1">#REF!</definedName>
    <definedName name="_25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41"}</definedName>
    <definedName name="_253__123Graph_BCHART_77" hidden="1">#REF!</definedName>
    <definedName name="_25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40"}</definedName>
    <definedName name="_254__123Graph_BCHART_78" hidden="1">#REF!</definedName>
    <definedName name="_25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39"}</definedName>
    <definedName name="_255__123Graph_BCHART_79" hidden="1">#REF!</definedName>
    <definedName name="_25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38"}</definedName>
    <definedName name="_256__123Graph_BCHART_8" hidden="1">#REF!</definedName>
    <definedName name="_25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37"}</definedName>
    <definedName name="_257__123Graph_BCHART_80" hidden="1">#REF!</definedName>
    <definedName name="_25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36"}</definedName>
    <definedName name="_258__123Graph_BCHART_81" hidden="1">#REF!</definedName>
    <definedName name="_25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35"}</definedName>
    <definedName name="_259__123Graph_BCHART_82" hidden="1">#REF!</definedName>
    <definedName name="_25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34"}</definedName>
    <definedName name="_26__123Graph_ACHART_122" hidden="1">#REF!</definedName>
    <definedName name="_26__FDSAUDITLINK__" hidden="1">{"fdsup://Directions/FactSet Auditing Viewer?action=AUDIT_VALUE&amp;DB=129&amp;ID1=597500&amp;VALUEID=18352&amp;SDATE=2011&amp;PERIODTYPE=ANN_STD&amp;SCFT=3&amp;window=popup_no_bar&amp;width=385&amp;height=120&amp;START_MAXIMIZED=FALSE&amp;creator=factset&amp;display_string=Audit"}</definedName>
    <definedName name="_260__123Graph_BCHART_83" hidden="1">#REF!</definedName>
    <definedName name="_26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33"}</definedName>
    <definedName name="_261__123Graph_BCHART_84" hidden="1">#REF!</definedName>
    <definedName name="_26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32"}</definedName>
    <definedName name="_262__123Graph_BCHART_85" hidden="1">#REF!</definedName>
    <definedName name="_26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31"}</definedName>
    <definedName name="_263__123Graph_BCHART_86" hidden="1">#REF!</definedName>
    <definedName name="_26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30"}</definedName>
    <definedName name="_264__123Graph_BCHART_87" hidden="1">#REF!</definedName>
    <definedName name="_26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29"}</definedName>
    <definedName name="_265__123Graph_BCHART_88" hidden="1">#REF!</definedName>
    <definedName name="_26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28"}</definedName>
    <definedName name="_266__123Graph_BCHART_89" hidden="1">#REF!</definedName>
    <definedName name="_26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27"}</definedName>
    <definedName name="_267__123Graph_BCHART_9" hidden="1">#REF!</definedName>
    <definedName name="_26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26"}</definedName>
    <definedName name="_268__123Graph_BCHART_90" hidden="1">#REF!</definedName>
    <definedName name="_26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25"}</definedName>
    <definedName name="_269__123Graph_BCHART_91" hidden="1">#REF!</definedName>
    <definedName name="_26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24"}</definedName>
    <definedName name="_27__123Graph_ACHART_123" hidden="1">#REF!</definedName>
    <definedName name="_27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12"}</definedName>
    <definedName name="_270__123Graph_BCHART_92" hidden="1">#REF!</definedName>
    <definedName name="_27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23"}</definedName>
    <definedName name="_271__123Graph_BCHART_93" hidden="1">#REF!</definedName>
    <definedName name="_27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22"}</definedName>
    <definedName name="_272__123Graph_BCHART_94" hidden="1">#REF!</definedName>
    <definedName name="_27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21"}</definedName>
    <definedName name="_273__123Graph_BCHART_95" hidden="1">#REF!</definedName>
    <definedName name="_27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20"}</definedName>
    <definedName name="_274__123Graph_BCHART_96" hidden="1">#REF!</definedName>
    <definedName name="_27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19"}</definedName>
    <definedName name="_275__123Graph_BCHART_98" hidden="1">#REF!</definedName>
    <definedName name="_27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18"}</definedName>
    <definedName name="_276__123Graph_BCHART_99" hidden="1">#REF!</definedName>
    <definedName name="_27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17"}</definedName>
    <definedName name="_277__123Graph_CCHART_24" hidden="1">#N/A</definedName>
    <definedName name="_27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16"}</definedName>
    <definedName name="_278__123Graph_CCHART_25" hidden="1">#N/A</definedName>
    <definedName name="_27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15"}</definedName>
    <definedName name="_279__123Graph_CCHART_26" hidden="1">#N/A</definedName>
    <definedName name="_27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14"}</definedName>
    <definedName name="_28__123Graph_ACHART_124" hidden="1">#REF!</definedName>
    <definedName name="_28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11"}</definedName>
    <definedName name="_280__123Graph_CCHART_27" hidden="1">#N/A</definedName>
    <definedName name="_28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13"}</definedName>
    <definedName name="_281__123Graph_CCHART_28" hidden="1">#N/A</definedName>
    <definedName name="_28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12"}</definedName>
    <definedName name="_282__123Graph_CCHART_30" hidden="1">#N/A</definedName>
    <definedName name="_28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11"}</definedName>
    <definedName name="_283__123Graph_DCHART_24" hidden="1">#N/A</definedName>
    <definedName name="_283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10"}</definedName>
    <definedName name="_284__123Graph_DCHART_25" hidden="1">#N/A</definedName>
    <definedName name="_284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9"}</definedName>
    <definedName name="_285__123Graph_DCHART_26" hidden="1">#N/A</definedName>
    <definedName name="_285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8"}</definedName>
    <definedName name="_286__123Graph_DCHART_27" hidden="1">#N/A</definedName>
    <definedName name="_286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7"}</definedName>
    <definedName name="_287__123Graph_DCHART_28" hidden="1">#N/A</definedName>
    <definedName name="_287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6"}</definedName>
    <definedName name="_288__123Graph_DCHART_30" hidden="1">#N/A</definedName>
    <definedName name="_288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5"}</definedName>
    <definedName name="_289__123Graph_ECHART_24" hidden="1">#N/A</definedName>
    <definedName name="_289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4"}</definedName>
    <definedName name="_29__123Graph_ACHART_125" hidden="1">#REF!</definedName>
    <definedName name="_29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10"}</definedName>
    <definedName name="_290__123Graph_ECHART_25" hidden="1">#N/A</definedName>
    <definedName name="_290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3"}</definedName>
    <definedName name="_291__123Graph_ECHART_26" hidden="1">#N/A</definedName>
    <definedName name="_291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2"}</definedName>
    <definedName name="_292__123Graph_ECHART_27" hidden="1">#N/A</definedName>
    <definedName name="_292__FDSAUDITLINK__" hidden="1">{"fdsup://directions/FAT Viewer?action=UPDATE&amp;creator=factset&amp;DYN_ARGS=TRUE&amp;DOC_NAME=FAT:FQL_AUDITING_CLIENT_TEMPLATE.FAT&amp;display_string=Audit&amp;VAR:KEY=TMRQZKNCTQ&amp;VAR:QUERY=RkVfVkFMVUFUSU9OKCdFVl9FQklUJywnTUVBTicsJ0FOTlVBTF9ST0xMJywnKzInLDQvNC8yMDAwLDAsQU0sJ","ycp&amp;WINDOW=FIRST_POPUP&amp;HEIGHT=450&amp;WIDTH=450&amp;START_MAXIMIZED=FALSE&amp;VAR:CALENDAR=FIVEDAY&amp;VAR:SYMBOL=B1WT5G&amp;VAR:INDEX=1"}</definedName>
    <definedName name="_293__123Graph_ECHART_28" hidden="1">#N/A</definedName>
    <definedName name="_29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8.060736&amp;VAR:P=1&amp;VAR:DATE=20110304"}</definedName>
    <definedName name="_294__123Graph_ECHART_30" hidden="1">#N/A</definedName>
    <definedName name="_29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9.077586&amp;VAR:P=1&amp;VAR:DATE=20110204"}</definedName>
    <definedName name="_295__123Graph_FCHART_24" hidden="1">#N/A</definedName>
    <definedName name="_29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9.133310&amp;VAR:P=1&amp;VAR:DATE=20110104"}</definedName>
    <definedName name="_296__123Graph_FCHART_25" hidden="1">#N/A</definedName>
    <definedName name="_29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8.878061&amp;VAR:P=1&amp;VAR:DATE=20101203"}</definedName>
    <definedName name="_297__123Graph_FCHART_26" hidden="1">#N/A</definedName>
    <definedName name="_29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8.828256&amp;VAR:P=1&amp;VAR:DATE=20101104"}</definedName>
    <definedName name="_298__123Graph_FCHART_27" hidden="1">#N/A</definedName>
    <definedName name="_29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8.511559&amp;VAR:P=1&amp;VAR:DATE=20101004"}</definedName>
    <definedName name="_299__123Graph_FCHART_28" hidden="1">#N/A</definedName>
    <definedName name="_29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8.362208&amp;VAR:P=1&amp;VAR:DATE=20100903"}</definedName>
    <definedName name="_3___0__123Grap" hidden="1">#REF!</definedName>
    <definedName name="_3__123Graph_ACHART_101" hidden="1">#REF!</definedName>
    <definedName name="_3__FDSAUDITLINK__" localSheetId="12" hidden="1">{"fdsup://directions/FAT Viewer?action=UPDATE&amp;creator=factset&amp;DYN_ARGS=TRUE&amp;DOC_NAME=FAT:FQL_AUDITING_CLIENT_TEMPLATE.FAT&amp;display_string=Audit&amp;VAR:KEY=JKDONKDUFI&amp;VAR:QUERY=RkZfRU5UUlBSX1ZBTF9EQUlMWSgwLCwsLCwnRElMJyk=&amp;WINDOW=FIRST_POPUP&amp;HEIGHT=450&amp;WIDTH=450&amp;","START_MAXIMIZED=FALSE&amp;VAR:CALENDAR=FIVEDAY&amp;VAR:SYMBOL=077396&amp;VAR:INDEX=0"}</definedName>
    <definedName name="_3__FDSAUDITLINK__" hidden="1">{"fdsup://directions/FAT Viewer?action=UPDATE&amp;creator=factset&amp;DYN_ARGS=TRUE&amp;DOC_NAME=FAT:FQL_AUDITING_CLIENT_TEMPLATE.FAT&amp;display_string=Audit&amp;VAR:KEY=JKDONKDUFI&amp;VAR:QUERY=RkZfRU5UUlBSX1ZBTF9EQUlMWSgwLCwsLCwnRElMJyk=&amp;WINDOW=FIRST_POPUP&amp;HEIGHT=450&amp;WIDTH=450&amp;","START_MAXIMIZED=FALSE&amp;VAR:CALENDAR=FIVEDAY&amp;VAR:SYMBOL=077396&amp;VAR:INDEX=0"}</definedName>
    <definedName name="_3_0__123Grap" hidden="1">#REF!</definedName>
    <definedName name="_3_123Grap" hidden="1">#REF!</definedName>
    <definedName name="_30__123Graph_ACHART_126" hidden="1">#REF!</definedName>
    <definedName name="_30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9"}</definedName>
    <definedName name="_300__123Graph_FCHART_30" hidden="1">#N/A</definedName>
    <definedName name="_30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8.304377&amp;VAR:P=1&amp;VAR:DATE=20100804"}</definedName>
    <definedName name="_301__123Graph_XCHART_1" hidden="1">#REF!</definedName>
    <definedName name="_30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8.168077&amp;VAR:P=1&amp;VAR:DATE=20100702"}</definedName>
    <definedName name="_302__123Graph_XCHART_100" hidden="1">#REF!</definedName>
    <definedName name="_30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8.492595&amp;VAR:P=1&amp;VAR:DATE=20100604"}</definedName>
    <definedName name="_303__123Graph_XCHART_101" hidden="1">#REF!</definedName>
    <definedName name="_30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8.701679&amp;VAR:P=1&amp;VAR:DATE=20100504"}</definedName>
    <definedName name="_304__123Graph_XCHART_102" hidden="1">#REF!</definedName>
    <definedName name="_30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9.306920&amp;VAR:P=1&amp;VAR:DATE=20100402"}</definedName>
    <definedName name="_305__123Graph_XCHART_103" hidden="1">#REF!</definedName>
    <definedName name="_30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9.173171&amp;VAR:P=1&amp;VAR:DATE=20100304"}</definedName>
    <definedName name="_306__123Graph_XCHART_104" hidden="1">#REF!</definedName>
    <definedName name="_30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10.796531&amp;VAR:P=1&amp;VAR:DATE=20100204"}</definedName>
    <definedName name="_307__123Graph_XCHART_105" hidden="1">#REF!</definedName>
    <definedName name="_30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11.098570&amp;VAR:P=1&amp;VAR:DATE=20100104"}</definedName>
    <definedName name="_308__123Graph_XCHART_106" hidden="1">#REF!</definedName>
    <definedName name="_30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10.788502&amp;VAR:P=1&amp;VAR:DATE=20091204"}</definedName>
    <definedName name="_309__123Graph_XCHART_107" hidden="1">#REF!</definedName>
    <definedName name="_3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10.482639&amp;VAR:P=1&amp;VAR:DATE=20091104"}</definedName>
    <definedName name="_31__123Graph_ACHART_127" hidden="1">#REF!</definedName>
    <definedName name="_31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8"}</definedName>
    <definedName name="_310__123Graph_XCHART_108" hidden="1">#REF!</definedName>
    <definedName name="_310__788_5359">"vicepres_phone"</definedName>
    <definedName name="_3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10.353707&amp;VAR:P=1&amp;VAR:DATE=20091002"}</definedName>
    <definedName name="_311__123Graph_XCHART_109" hidden="1">#REF!</definedName>
    <definedName name="_3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10.239894&amp;VAR:P=1&amp;VAR:DATE=20090904"}</definedName>
    <definedName name="_312__123Graph_XCHART_11" hidden="1">#REF!</definedName>
    <definedName name="_31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10.119384&amp;VAR:P=1&amp;VAR:DATE=20090804"}</definedName>
    <definedName name="_313__123Graph_XCHART_110" hidden="1">#REF!</definedName>
    <definedName name="_3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9.281969&amp;VAR:P=1&amp;VAR:DATE=20090703"}</definedName>
    <definedName name="_314__123Graph_XCHART_111" hidden="1">#REF!</definedName>
    <definedName name="_3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9.352758&amp;VAR:P=1&amp;VAR:DATE=20090604"}</definedName>
    <definedName name="_315__123Graph_XCHART_112" hidden="1">#REF!</definedName>
    <definedName name="_3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9.011736&amp;VAR:P=1&amp;VAR:DATE=20090504"}</definedName>
    <definedName name="_316__123Graph_XCHART_113" hidden="1">#REF!</definedName>
    <definedName name="_31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8.208947&amp;VAR:P=1&amp;VAR:DATE=20090403"}</definedName>
    <definedName name="_317__123Graph_XCHART_114" hidden="1">#REF!</definedName>
    <definedName name="_31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7.662544&amp;VAR:P=1&amp;VAR:DATE=20090304"}</definedName>
    <definedName name="_318__123Graph_XCHART_115" hidden="1">#REF!</definedName>
    <definedName name="_31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6.499324&amp;VAR:P=1&amp;VAR:DATE=20090204"}</definedName>
    <definedName name="_319__123Graph_XCHART_116" hidden="1">#REF!</definedName>
    <definedName name="_31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6.659584&amp;VAR:P=1&amp;VAR:DATE=20090102"}</definedName>
    <definedName name="_32__123Graph_ACHART_128" hidden="1">#REF!</definedName>
    <definedName name="_32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7"}</definedName>
    <definedName name="_320__123Graph_XCHART_117" hidden="1">#REF!</definedName>
    <definedName name="_32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6.519129&amp;VAR:P=1&amp;VAR:DATE=20081204"}</definedName>
    <definedName name="_321__123Graph_XCHART_118" hidden="1">#REF!</definedName>
    <definedName name="_32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7.063947&amp;VAR:P=1&amp;VAR:DATE=20081104"}</definedName>
    <definedName name="_322__123Graph_XCHART_119" hidden="1">#REF!</definedName>
    <definedName name="_32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7.190453&amp;VAR:P=1&amp;VAR:DATE=20081003"}</definedName>
    <definedName name="_323__123Graph_XCHART_12" hidden="1">#REF!</definedName>
    <definedName name="_32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7.632884&amp;VAR:P=1&amp;VAR:DATE=20080904"}</definedName>
    <definedName name="_324__123Graph_XCHART_120" hidden="1">#REF!</definedName>
    <definedName name="_32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7.428306&amp;VAR:P=1&amp;VAR:DATE=20080804"}</definedName>
    <definedName name="_325__123Graph_XCHART_121" hidden="1">#REF!</definedName>
    <definedName name="_32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7.653044&amp;VAR:P=1&amp;VAR:DATE=20080704"}</definedName>
    <definedName name="_326__123Graph_XCHART_122" hidden="1">#REF!</definedName>
    <definedName name="_32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8.377462&amp;VAR:P=1&amp;VAR:DATE=20080604"}</definedName>
    <definedName name="_327__123Graph_XCHART_123" hidden="1">#REF!</definedName>
    <definedName name="_32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8.479925&amp;VAR:P=1&amp;VAR:DATE=20080502"}</definedName>
    <definedName name="_328__123Graph_XCHART_124" hidden="1">#REF!</definedName>
    <definedName name="_32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8.310410&amp;VAR:P=1&amp;VAR:DATE=20080404"}</definedName>
    <definedName name="_329__123Graph_XCHART_125" hidden="1">#REF!</definedName>
    <definedName name="_32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8.219093&amp;VAR:P=1&amp;VAR:DATE=20080304"}</definedName>
    <definedName name="_33__123Graph_ACHART_129" hidden="1">#REF!</definedName>
    <definedName name="_33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6"}</definedName>
    <definedName name="_330__123Graph_XCHART_126" hidden="1">#REF!</definedName>
    <definedName name="_33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9.218338&amp;VAR:P=1&amp;VAR:DATE=20080204"}</definedName>
    <definedName name="_331__123Graph_XCHART_127" hidden="1">#REF!</definedName>
    <definedName name="_33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9.706166&amp;VAR:P=1&amp;VAR:DATE=20080104"}</definedName>
    <definedName name="_332__123Graph_XCHART_128" hidden="1">#REF!</definedName>
    <definedName name="_33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9.840107&amp;VAR:P=1&amp;VAR:DATE=20071204"}</definedName>
    <definedName name="_333__123Graph_XCHART_129" hidden="1">#REF!</definedName>
    <definedName name="_33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9.840794&amp;VAR:P=1&amp;VAR:DATE=20071102"}</definedName>
    <definedName name="_334__123Graph_XCHART_13" hidden="1">#REF!</definedName>
    <definedName name="_33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9.689999&amp;VAR:P=1&amp;VAR:DATE=20071004"}</definedName>
    <definedName name="_335__123Graph_XCHART_130" hidden="1">#REF!</definedName>
    <definedName name="_33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9.635100&amp;VAR:P=1&amp;VAR:DATE=20070904"}</definedName>
    <definedName name="_336__123Graph_XCHART_131" hidden="1">#REF!</definedName>
    <definedName name="_33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9.355933&amp;VAR:P=1&amp;VAR:DATE=20070803"}</definedName>
    <definedName name="_337__123Graph_XCHART_132" hidden="1">#REF!</definedName>
    <definedName name="_33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9.908667&amp;VAR:P=1&amp;VAR:DATE=20070704"}</definedName>
    <definedName name="_338__123Graph_XCHART_133" hidden="1">#REF!</definedName>
    <definedName name="_33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9.996666&amp;VAR:P=1&amp;VAR:DATE=20070604"}</definedName>
    <definedName name="_339__123Graph_XCHART_134" hidden="1">#REF!</definedName>
    <definedName name="_3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9.794015&amp;VAR:P=1&amp;VAR:DATE=20070504"}</definedName>
    <definedName name="_34__123Graph_ACHART_13" hidden="1">#REF!</definedName>
    <definedName name="_34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5"}</definedName>
    <definedName name="_340__123Graph_XCHART_135" hidden="1">#REF!</definedName>
    <definedName name="_34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9.511902&amp;VAR:P=1&amp;VAR:DATE=20070404"}</definedName>
    <definedName name="_341__123Graph_XCHART_136" hidden="1">#REF!</definedName>
    <definedName name="_34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9.083177&amp;VAR:P=1&amp;VAR:DATE=20070302"}</definedName>
    <definedName name="_342__123Graph_XCHART_137" hidden="1">#REF!</definedName>
    <definedName name="_34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10.066597&amp;VAR:P=1&amp;VAR:DATE=20070202"}</definedName>
    <definedName name="_343__123Graph_XCHART_138" hidden="1">#REF!</definedName>
    <definedName name="_34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9.747619&amp;VAR:P=1&amp;VAR:DATE=20070104"}</definedName>
    <definedName name="_344__123Graph_XCHART_139" hidden="1">#REF!</definedName>
    <definedName name="_34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9.715721&amp;VAR:P=1&amp;VAR:DATE=20061204"}</definedName>
    <definedName name="_345__123Graph_XCHART_14" hidden="1">#REF!</definedName>
    <definedName name="_34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9.660015&amp;VAR:P=1&amp;VAR:DATE=20061103"}</definedName>
    <definedName name="_346__123Graph_XCHART_140" hidden="1">#REF!</definedName>
    <definedName name="_34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9.320742&amp;VAR:P=1&amp;VAR:DATE=20061004"}</definedName>
    <definedName name="_347__123Graph_XCHART_141" hidden="1">#REF!</definedName>
    <definedName name="_3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9.296101&amp;VAR:P=1&amp;VAR:DATE=20060904"}</definedName>
    <definedName name="_348__123Graph_XCHART_16" hidden="1">#REF!</definedName>
    <definedName name="_3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9.008375&amp;VAR:P=1&amp;VAR:DATE=20060804"}</definedName>
    <definedName name="_349__123Graph_XCHART_17" hidden="1">#REF!</definedName>
    <definedName name="_3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9.071879&amp;VAR:P=1&amp;VAR:DATE=20060704"}</definedName>
    <definedName name="_35__123Graph_ACHART_130" hidden="1">#REF!</definedName>
    <definedName name="_35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4"}</definedName>
    <definedName name="_350__123Graph_XCHART_18" hidden="1">#REF!</definedName>
    <definedName name="_3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9.052597&amp;VAR:P=1&amp;VAR:DATE=20060602"}</definedName>
    <definedName name="_351__123Graph_XCHART_19" hidden="1">#REF!</definedName>
    <definedName name="_3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9.478024&amp;VAR:P=1&amp;VAR:DATE=20060504"}</definedName>
    <definedName name="_352__123Graph_XCHART_2" hidden="1">#REF!</definedName>
    <definedName name="_3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2006&amp;VAR:PERIOD=CY&amp;VAR:THRESH=-|-|-|-|-|-&amp;VAR:PCT=N&amp;VAR:V=9.564688&amp;VAR:P=1&amp;VAR:DATE=20060404"}</definedName>
    <definedName name="_353__123Graph_XCHART_20" hidden="1">#REF!</definedName>
    <definedName name="_353__FDSAUDITLINK__" hidden="1">{"fdsup://directions/FAT Viewer?action=UPDATE&amp;creator=factset&amp;DYN_ARGS=TRUE&amp;DOC_NAME=FAT:FQL_AUDITING_CLIENT_TEMPLATE.FAT&amp;display_string=Audit&amp;VAR:KEY=UPIXOFMBWJ&amp;VAR:QUERY=RkZfRUJJVERBX09QRVIoTFRNUywwLDAsLCxVU0Qp&amp;WINDOW=FIRST_POPUP&amp;HEIGHT=450&amp;WIDTH=450&amp;STAR","T_MAXIMIZED=FALSE&amp;VAR:CALENDAR=US&amp;VAR:SYMBOL=688050&amp;VAR:INDEX=0"}</definedName>
    <definedName name="_354__123Graph_XCHART_21" hidden="1">#REF!</definedName>
    <definedName name="_3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10.060076&amp;VAR:P=1&amp;VAR:DATE=20060203"}</definedName>
    <definedName name="_355__123Graph_XCHART_22" hidden="1">#REF!</definedName>
    <definedName name="_3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9.992189&amp;VAR:P=1&amp;VAR:DATE=20060104"}</definedName>
    <definedName name="_356__123Graph_XCHART_23" hidden="1">#REF!</definedName>
    <definedName name="_3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9.773869&amp;VAR:P=1&amp;VAR:DATE=20051202"}</definedName>
    <definedName name="_357__123Graph_XCHART_24" hidden="1">#REF!</definedName>
    <definedName name="_3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9.692656&amp;VAR:P=1&amp;VAR:DATE=20051104"}</definedName>
    <definedName name="_358__123Graph_XCHART_25" hidden="1">#N/A</definedName>
    <definedName name="_3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9.886453&amp;VAR:P=1&amp;VAR:DATE=20051004"}</definedName>
    <definedName name="_359__123Graph_XCHART_26" hidden="1">#N/A</definedName>
    <definedName name="_3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9.722765&amp;VAR:P=1&amp;VAR:DATE=20050902"}</definedName>
    <definedName name="_36__123Graph_ACHART_131" hidden="1">#REF!</definedName>
    <definedName name="_36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3"}</definedName>
    <definedName name="_360__123Graph_XCHART_27" hidden="1">#N/A</definedName>
    <definedName name="_36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9.345709&amp;VAR:P=1&amp;VAR:DATE=20050804"}</definedName>
    <definedName name="_361__123Graph_XCHART_28" hidden="1">#N/A</definedName>
    <definedName name="_3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9.308854&amp;VAR:P=1&amp;VAR:DATE=20050704"}</definedName>
    <definedName name="_362__123Graph_XCHART_29" hidden="1">#REF!</definedName>
    <definedName name="_36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9.132226&amp;VAR:P=1&amp;VAR:DATE=20050603"}</definedName>
    <definedName name="_363__123Graph_XCHART_3" hidden="1">#REF!</definedName>
    <definedName name="_36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8.725051&amp;VAR:P=1&amp;VAR:DATE=20050504"}</definedName>
    <definedName name="_364__123Graph_XCHART_30" hidden="1">#N/A</definedName>
    <definedName name="_36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8.963845&amp;VAR:P=1&amp;VAR:DATE=20050404"}</definedName>
    <definedName name="_365__123Graph_XCHART_31" hidden="1">#REF!</definedName>
    <definedName name="_36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2005&amp;VAR:PERIOD=CY&amp;VAR:THRESH=-|-|-|-|-|-&amp;VAR:PCT=N&amp;VAR:V=9.401634&amp;VAR:P=1&amp;VAR:DATE=20050304"}</definedName>
    <definedName name="_366__123Graph_XCHART_32" hidden="1">#REF!</definedName>
    <definedName name="_36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10.528838&amp;VAR:P=1&amp;VAR:DATE=20050204"}</definedName>
    <definedName name="_367__123Graph_XCHART_33" hidden="1">#REF!</definedName>
    <definedName name="_36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10.268632&amp;VAR:P=1&amp;VAR:DATE=20050104"}</definedName>
    <definedName name="_368__123Graph_XCHART_34" hidden="1">#REF!</definedName>
    <definedName name="_36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10.094932&amp;VAR:P=1&amp;VAR:DATE=20041203"}</definedName>
    <definedName name="_369__123Graph_XCHART_35" hidden="1">#REF!</definedName>
    <definedName name="_36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9.743957&amp;VAR:P=1&amp;VAR:DATE=20041104"}</definedName>
    <definedName name="_37__123Graph_ACHART_132" hidden="1">#REF!</definedName>
    <definedName name="_37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2"}</definedName>
    <definedName name="_370__123Graph_XCHART_36" hidden="1">#REF!</definedName>
    <definedName name="_37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9.908030&amp;VAR:P=1&amp;VAR:DATE=20041004"}</definedName>
    <definedName name="_371__123Graph_XCHART_37" hidden="1">#REF!</definedName>
    <definedName name="_371__FDSAUDITLINK__" hidden="1">{"fdsup://directions/FAT Viewer?action=UPDATE&amp;creator=factset&amp;DYN_ARGS=TRUE&amp;DOC_NAME=FAT:FQL_AUDITING_CLIENT_TEMPLATE.FAT&amp;display_string=Audit&amp;VAR:KEY=PIHMNIPKZC&amp;VAR:QUERY=RkZfRUJJVF9PUEVSKExUTVMsMCwwLCwsVVNEKQ==&amp;WINDOW=FIRST_POPUP&amp;HEIGHT=450&amp;WIDTH=450&amp;STAR","T_MAXIMIZED=FALSE&amp;VAR:CALENDAR=US&amp;VAR:SYMBOL=0&amp;VAR:INDEX=0"}</definedName>
    <definedName name="_372__123Graph_XCHART_38" hidden="1">#REF!</definedName>
    <definedName name="_37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9.678444&amp;VAR:P=1&amp;VAR:DATE=20040804"}</definedName>
    <definedName name="_373__123Graph_XCHART_39" hidden="1">#REF!</definedName>
    <definedName name="_37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9.978713&amp;VAR:P=1&amp;VAR:DATE=20040702"}</definedName>
    <definedName name="_374__123Graph_XCHART_4" hidden="1">#REF!</definedName>
    <definedName name="_37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9.923624&amp;VAR:P=1&amp;VAR:DATE=20040604"}</definedName>
    <definedName name="_375__123Graph_XCHART_40" hidden="1">#REF!</definedName>
    <definedName name="_37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10.118045&amp;VAR:P=1&amp;VAR:DATE=20040504"}</definedName>
    <definedName name="_376__123Graph_XCHART_41" hidden="1">#REF!</definedName>
    <definedName name="_37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10.239316&amp;VAR:P=1&amp;VAR:DATE=20040402"}</definedName>
    <definedName name="_377__123Graph_XCHART_42" hidden="1">#REF!</definedName>
    <definedName name="_37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2004&amp;VAR:PERIOD=CY&amp;VAR:THRESH=-|-|-|-|-|-&amp;VAR:PCT=N&amp;VAR:V=10.266074&amp;VAR:P=1&amp;VAR:DATE=20040304"}</definedName>
    <definedName name="_378__123Graph_XCHART_43" hidden="1">#REF!</definedName>
    <definedName name="_37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11.136659&amp;VAR:P=1&amp;VAR:DATE=20040204"}</definedName>
    <definedName name="_379__123Graph_XCHART_44" hidden="1">#REF!</definedName>
    <definedName name="_37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11.171758&amp;VAR:P=1&amp;VAR:DATE=20040102"}</definedName>
    <definedName name="_38__123Graph_ACHART_133" hidden="1">#REF!</definedName>
    <definedName name="_38__FDSAUDITLINK__" hidden="1">{"fdsup://directions/FAT Viewer?action=UPDATE&amp;creator=factset&amp;DYN_ARGS=TRUE&amp;DOC_NAME=FAT:FQL_AUDITING_CLIENT_TEMPLATE.FAT&amp;display_string=Audit&amp;VAR:KEY=WDOZCJYJMP&amp;VAR:QUERY=RkZfRUJJVERBX09QRVIoQU5OLC0yMEFZLDAsRlkp&amp;WINDOW=FIRST_POPUP&amp;HEIGHT=450&amp;WIDTH=450&amp;STAR","T_MAXIMIZED=FALSE&amp;VAR:CALENDAR=FIVEDAY&amp;VAR:SYMBOL=B1WT5G&amp;VAR:INDEX=1"}</definedName>
    <definedName name="_380__123Graph_XCHART_45" hidden="1">#REF!</definedName>
    <definedName name="_38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10.516115&amp;VAR:P=1&amp;VAR:DATE=20031204"}</definedName>
    <definedName name="_381__123Graph_XCHART_46" hidden="1">#REF!</definedName>
    <definedName name="_38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10.605242&amp;VAR:P=1&amp;VAR:DATE=20031104"}</definedName>
    <definedName name="_382__123Graph_XCHART_47" hidden="1">#REF!</definedName>
    <definedName name="_38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10.450993&amp;VAR:P=1&amp;VAR:DATE=20031003"}</definedName>
    <definedName name="_383__123Graph_XCHART_48" hidden="1">#REF!</definedName>
    <definedName name="_38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10.897944&amp;VAR:P=1&amp;VAR:DATE=20030904"}</definedName>
    <definedName name="_384__123Graph_XCHART_49" hidden="1">#REF!</definedName>
    <definedName name="_38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10.680871&amp;VAR:P=1&amp;VAR:DATE=20030804"}</definedName>
    <definedName name="_385__123Graph_XCHART_5" hidden="1">#REF!</definedName>
    <definedName name="_38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10.104351&amp;VAR:P=1&amp;VAR:DATE=20030704"}</definedName>
    <definedName name="_386__123Graph_XCHART_50" hidden="1">#REF!</definedName>
    <definedName name="_38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9.986412&amp;VAR:P=1&amp;VAR:DATE=20030604"}</definedName>
    <definedName name="_387__123Graph_XCHART_51" hidden="1">#REF!</definedName>
    <definedName name="_38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9.720083&amp;VAR:P=1&amp;VAR:DATE=20030502"}</definedName>
    <definedName name="_388__123Graph_XCHART_52" hidden="1">#REF!</definedName>
    <definedName name="_38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9.587206&amp;VAR:P=1&amp;VAR:DATE=20030404"}</definedName>
    <definedName name="_389__123Graph_XCHART_53" hidden="1">#REF!</definedName>
    <definedName name="_38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2003&amp;VAR:PERIOD=CY&amp;VAR:THRESH=-|-|-|-|-|-&amp;VAR:PCT=N&amp;VAR:V=8.911744&amp;VAR:P=1&amp;VAR:DATE=20030304"}</definedName>
    <definedName name="_39__123Graph_ACHART_134" hidden="1">#REF!</definedName>
    <definedName name="_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2012&amp;VAR:PERIOD=CY&amp;VAR:THRESH=-|-|-|-|-|-&amp;VAR:PCT=N&amp;VAR:V=7.418810&amp;VAR:P=1&amp;VAR:DATE=20110304"}</definedName>
    <definedName name="_390__123Graph_XCHART_54" hidden="1">#REF!</definedName>
    <definedName name="_39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10.245690&amp;VAR:P=1&amp;VAR:DATE=20030204"}</definedName>
    <definedName name="_391__123Graph_XCHART_55" hidden="1">#REF!</definedName>
    <definedName name="_39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11.144935&amp;VAR:P=1&amp;VAR:DATE=20030103"}</definedName>
    <definedName name="_392__123Graph_XCHART_56" hidden="1">#REF!</definedName>
    <definedName name="_39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11.278793&amp;VAR:P=1&amp;VAR:DATE=20021204"}</definedName>
    <definedName name="_393__123Graph_XCHART_57" hidden="1">#REF!</definedName>
    <definedName name="_39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11.156306&amp;VAR:P=1&amp;VAR:DATE=20021104"}</definedName>
    <definedName name="_394__123Graph_XCHART_58" hidden="1">#REF!</definedName>
    <definedName name="_39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10.463242&amp;VAR:P=1&amp;VAR:DATE=20021004"}</definedName>
    <definedName name="_395__123Graph_XCHART_59" hidden="1">#REF!</definedName>
    <definedName name="_39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10.723900&amp;VAR:P=1&amp;VAR:DATE=20020904"}</definedName>
    <definedName name="_396__123Graph_XCHART_6" hidden="1">#REF!</definedName>
    <definedName name="_39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10.645988&amp;VAR:P=1&amp;VAR:DATE=20020802"}</definedName>
    <definedName name="_397__123Graph_XCHART_60" hidden="1">#REF!</definedName>
    <definedName name="_39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11.146130&amp;VAR:P=1&amp;VAR:DATE=20020704"}</definedName>
    <definedName name="_398__123Graph_XCHART_61" hidden="1">#REF!</definedName>
    <definedName name="_39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12.338625&amp;VAR:P=1&amp;VAR:DATE=20020604"}</definedName>
    <definedName name="_399__123Graph_XCHART_62" hidden="1">#REF!</definedName>
    <definedName name="_39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12.473959&amp;VAR:P=1&amp;VAR:DATE=20020503"}</definedName>
    <definedName name="_4___0__123Grap" hidden="1">#REF!</definedName>
    <definedName name="_4__123Graph_ACHART_102" hidden="1">#REF!</definedName>
    <definedName name="_4__123Graph_AChart_1AJ" hidden="1">#REF!</definedName>
    <definedName name="_4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16"}</definedName>
    <definedName name="_4_0__123Grap" hidden="1">#REF!</definedName>
    <definedName name="_40__123Graph_ACHART_135" hidden="1">#REF!</definedName>
    <definedName name="_4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8.073872&amp;VAR:P=1&amp;VAR:DATE=20110204"}</definedName>
    <definedName name="_400__123Graph_XCHART_63" hidden="1">#REF!</definedName>
    <definedName name="_40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12.909481&amp;VAR:P=1&amp;VAR:DATE=20020404"}</definedName>
    <definedName name="_401__123Graph_XCHART_64" hidden="1">#REF!</definedName>
    <definedName name="_40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2002&amp;VAR:PERIOD=CY&amp;VAR:THRESH=-|-|-|-|-|-&amp;VAR:PCT=N&amp;VAR:V=13.162425&amp;VAR:P=1&amp;VAR:DATE=20020304"}</definedName>
    <definedName name="_402__123Graph_XCHART_65" hidden="1">#REF!</definedName>
    <definedName name="_40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14.119377&amp;VAR:P=1&amp;VAR:DATE=20020204"}</definedName>
    <definedName name="_403__123Graph_XCHART_66" hidden="1">#REF!</definedName>
    <definedName name="_40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14.201312&amp;VAR:P=1&amp;VAR:DATE=20020104"}</definedName>
    <definedName name="_404__123Graph_XCHART_68" hidden="1">#REF!</definedName>
    <definedName name="_40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13.753159&amp;VAR:P=1&amp;VAR:DATE=20011204"}</definedName>
    <definedName name="_405__123Graph_XCHART_69" hidden="1">#REF!</definedName>
    <definedName name="_40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13.250052&amp;VAR:P=1&amp;VAR:DATE=20011102"}</definedName>
    <definedName name="_406__123Graph_XCHART_7" hidden="1">#REF!</definedName>
    <definedName name="_40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12.638889&amp;VAR:P=1&amp;VAR:DATE=20011004"}</definedName>
    <definedName name="_407__123Graph_XCHART_70" hidden="1">#REF!</definedName>
    <definedName name="_40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13.257010&amp;VAR:P=1&amp;VAR:DATE=20010904"}</definedName>
    <definedName name="_408__123Graph_XCHART_71" hidden="1">#REF!</definedName>
    <definedName name="_40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13.640675&amp;VAR:P=1&amp;VAR:DATE=20010803"}</definedName>
    <definedName name="_409__123Graph_XCHART_72" hidden="1">#REF!</definedName>
    <definedName name="_4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14.023868&amp;VAR:P=1&amp;VAR:DATE=20010704"}</definedName>
    <definedName name="_41__123Graph_ACHART_136" hidden="1">#REF!</definedName>
    <definedName name="_4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8.204985&amp;VAR:P=1&amp;VAR:DATE=20110104"}</definedName>
    <definedName name="_410__123Graph_XCHART_73" hidden="1">#REF!</definedName>
    <definedName name="_4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14.628335&amp;VAR:P=1&amp;VAR:DATE=20010604"}</definedName>
    <definedName name="_411__123Graph_XCHART_74" hidden="1">#REF!</definedName>
    <definedName name="_4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14.071821&amp;VAR:P=1&amp;VAR:DATE=20010504"}</definedName>
    <definedName name="_412__123Graph_XCHART_75" hidden="1">#REF!</definedName>
    <definedName name="_41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13.106831&amp;VAR:P=1&amp;VAR:DATE=20010404"}</definedName>
    <definedName name="_413__123Graph_XCHART_76" hidden="1">#REF!</definedName>
    <definedName name="_4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2001&amp;VAR:PERIOD=CY&amp;VAR:THRESH=-|-|-|-|-|-&amp;VAR:PCT=N&amp;VAR:V=13.574718&amp;VAR:P=1&amp;VAR:DATE=20010302"}</definedName>
    <definedName name="_414__123Graph_XCHART_77" hidden="1">#REF!</definedName>
    <definedName name="_4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2000&amp;VAR:PERIOD=CY&amp;VAR:THRESH=-|-|-|-|-|-&amp;VAR:PCT=N&amp;VAR:V=14.906890&amp;VAR:P=1&amp;VAR:DATE=20010202"}</definedName>
    <definedName name="_415__123Graph_XCHART_78" hidden="1">#REF!</definedName>
    <definedName name="_4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2000&amp;VAR:PERIOD=CY&amp;VAR:THRESH=-|-|-|-|-|-&amp;VAR:PCT=N&amp;VAR:V=14.711433&amp;VAR:P=1&amp;VAR:DATE=20010104"}</definedName>
    <definedName name="_416__123Graph_XCHART_79" hidden="1">#REF!</definedName>
    <definedName name="_41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131"}</definedName>
    <definedName name="_417__123Graph_XCHART_8" hidden="1">#REF!</definedName>
    <definedName name="_41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130"}</definedName>
    <definedName name="_418__123Graph_XCHART_80" hidden="1">#REF!</definedName>
    <definedName name="_41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129"}</definedName>
    <definedName name="_419__123Graph_XCHART_81" hidden="1">#REF!</definedName>
    <definedName name="_41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128"}</definedName>
    <definedName name="_42__123Graph_ACHART_137" hidden="1">#REF!</definedName>
    <definedName name="_4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7.955615&amp;VAR:P=1&amp;VAR:DATE=20101203"}</definedName>
    <definedName name="_420__123Graph_XCHART_82" hidden="1">#REF!</definedName>
    <definedName name="_42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127"}</definedName>
    <definedName name="_421__123Graph_XCHART_83" hidden="1">#REF!</definedName>
    <definedName name="_42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126"}</definedName>
    <definedName name="_422__123Graph_XCHART_84" hidden="1">#REF!</definedName>
    <definedName name="_42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125"}</definedName>
    <definedName name="_423__123Graph_XCHART_85" hidden="1">#REF!</definedName>
    <definedName name="_42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124"}</definedName>
    <definedName name="_424__123Graph_XCHART_86" hidden="1">#REF!</definedName>
    <definedName name="_42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123"}</definedName>
    <definedName name="_425__123Graph_XCHART_87" hidden="1">#REF!</definedName>
    <definedName name="_42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122"}</definedName>
    <definedName name="_426__123Graph_XCHART_88" hidden="1">#REF!</definedName>
    <definedName name="_42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121"}</definedName>
    <definedName name="_427__123Graph_XCHART_89" hidden="1">#REF!</definedName>
    <definedName name="_42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120"}</definedName>
    <definedName name="_428__123Graph_XCHART_9" hidden="1">#REF!</definedName>
    <definedName name="_42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119"}</definedName>
    <definedName name="_429__123Graph_XCHART_90" hidden="1">#REF!</definedName>
    <definedName name="_42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118"}</definedName>
    <definedName name="_43__123Graph_ACHART_138" hidden="1">#REF!</definedName>
    <definedName name="_4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7.919810&amp;VAR:P=1&amp;VAR:DATE=20101104"}</definedName>
    <definedName name="_430__123Graph_XCHART_91" hidden="1">#REF!</definedName>
    <definedName name="_43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117"}</definedName>
    <definedName name="_431__123Graph_XCHART_92" hidden="1">#REF!</definedName>
    <definedName name="_43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116"}</definedName>
    <definedName name="_432__123Graph_XCHART_93" hidden="1">#REF!</definedName>
    <definedName name="_43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115"}</definedName>
    <definedName name="_433__123Graph_XCHART_94" hidden="1">#REF!</definedName>
    <definedName name="_43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114"}</definedName>
    <definedName name="_434__123Graph_XCHART_95" hidden="1">#REF!</definedName>
    <definedName name="_43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113"}</definedName>
    <definedName name="_435__123Graph_XCHART_96" hidden="1">#REF!</definedName>
    <definedName name="_43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112"}</definedName>
    <definedName name="_436__123Graph_XCHART_98" hidden="1">#REF!</definedName>
    <definedName name="_43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111"}</definedName>
    <definedName name="_437__123Graph_XCHART_99" hidden="1">#REF!</definedName>
    <definedName name="_43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110"}</definedName>
    <definedName name="_43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109"}</definedName>
    <definedName name="_43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108"}</definedName>
    <definedName name="_44__123Graph_ACHART_139" hidden="1">#REF!</definedName>
    <definedName name="_4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7.610007&amp;VAR:P=1&amp;VAR:DATE=20101004"}</definedName>
    <definedName name="_44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107"}</definedName>
    <definedName name="_44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106"}</definedName>
    <definedName name="_44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105"}</definedName>
    <definedName name="_44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104"}</definedName>
    <definedName name="_44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103"}</definedName>
    <definedName name="_44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102"}</definedName>
    <definedName name="_44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101"}</definedName>
    <definedName name="_44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100"}</definedName>
    <definedName name="_44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99"}</definedName>
    <definedName name="_44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98"}</definedName>
    <definedName name="_45__123Graph_ACHART_14" hidden="1">#REF!</definedName>
    <definedName name="_4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7.466538&amp;VAR:P=1&amp;VAR:DATE=20100903"}</definedName>
    <definedName name="_45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97"}</definedName>
    <definedName name="_45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96"}</definedName>
    <definedName name="_45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95"}</definedName>
    <definedName name="_45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94"}</definedName>
    <definedName name="_45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93"}</definedName>
    <definedName name="_45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92"}</definedName>
    <definedName name="_45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91"}</definedName>
    <definedName name="_45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90"}</definedName>
    <definedName name="_45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89"}</definedName>
    <definedName name="_45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88"}</definedName>
    <definedName name="_46__123Graph_ACHART_140" hidden="1">#REF!</definedName>
    <definedName name="_4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7.389095&amp;VAR:P=1&amp;VAR:DATE=20100804"}</definedName>
    <definedName name="_46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87"}</definedName>
    <definedName name="_46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86"}</definedName>
    <definedName name="_46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85"}</definedName>
    <definedName name="_46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84"}</definedName>
    <definedName name="_46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83"}</definedName>
    <definedName name="_46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82"}</definedName>
    <definedName name="_46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81"}</definedName>
    <definedName name="_46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80"}</definedName>
    <definedName name="_46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79"}</definedName>
    <definedName name="_46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78"}</definedName>
    <definedName name="_47__123Graph_ACHART_141" hidden="1">#REF!</definedName>
    <definedName name="_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7.191552&amp;VAR:P=1&amp;VAR:DATE=20100702"}</definedName>
    <definedName name="_47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77"}</definedName>
    <definedName name="_47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76"}</definedName>
    <definedName name="_47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75"}</definedName>
    <definedName name="_47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74"}</definedName>
    <definedName name="_47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73"}</definedName>
    <definedName name="_47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72"}</definedName>
    <definedName name="_47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71"}</definedName>
    <definedName name="_47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70"}</definedName>
    <definedName name="_47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69"}</definedName>
    <definedName name="_47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68"}</definedName>
    <definedName name="_48__123Graph_ACHART_15" hidden="1">#REF!</definedName>
    <definedName name="_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7.470105&amp;VAR:P=1&amp;VAR:DATE=20100604"}</definedName>
    <definedName name="_48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67"}</definedName>
    <definedName name="_48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66"}</definedName>
    <definedName name="_48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65"}</definedName>
    <definedName name="_48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64"}</definedName>
    <definedName name="_48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63"}</definedName>
    <definedName name="_48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62"}</definedName>
    <definedName name="_48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61"}</definedName>
    <definedName name="_48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60"}</definedName>
    <definedName name="_48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59"}</definedName>
    <definedName name="_48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58"}</definedName>
    <definedName name="_49__123Graph_ACHART_16" hidden="1">#REF!</definedName>
    <definedName name="_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7.601822&amp;VAR:P=1&amp;VAR:DATE=20100504"}</definedName>
    <definedName name="_49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57"}</definedName>
    <definedName name="_49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56"}</definedName>
    <definedName name="_49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55"}</definedName>
    <definedName name="_49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54"}</definedName>
    <definedName name="_49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53"}</definedName>
    <definedName name="_49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52"}</definedName>
    <definedName name="_49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51"}</definedName>
    <definedName name="_49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50"}</definedName>
    <definedName name="_49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49"}</definedName>
    <definedName name="_49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48"}</definedName>
    <definedName name="_4Q_2001">"sumquarter"</definedName>
    <definedName name="_5____0__123Grap" hidden="1">#REF!</definedName>
    <definedName name="_5__123Graph_ACHART_103" hidden="1">#REF!</definedName>
    <definedName name="_5__123Graph_AChart_1Q" hidden="1">#REF!</definedName>
    <definedName name="_5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15"}</definedName>
    <definedName name="_5_0__123Grap" hidden="1">#REF!</definedName>
    <definedName name="_50__123Graph_ACHART_17" hidden="1">#REF!</definedName>
    <definedName name="_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8.018450&amp;VAR:P=1&amp;VAR:DATE=20100402"}</definedName>
    <definedName name="_50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47"}</definedName>
    <definedName name="_50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46"}</definedName>
    <definedName name="_50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45"}</definedName>
    <definedName name="_50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44"}</definedName>
    <definedName name="_50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43"}</definedName>
    <definedName name="_50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42"}</definedName>
    <definedName name="_50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41"}</definedName>
    <definedName name="_50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40"}</definedName>
    <definedName name="_50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39"}</definedName>
    <definedName name="_50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38"}</definedName>
    <definedName name="_51__123Graph_ACHART_18" hidden="1">#REF!</definedName>
    <definedName name="_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2011&amp;VAR:PERIOD=CY&amp;VAR:THRESH=-|-|-|-|-|-&amp;VAR:PCT=N&amp;VAR:V=7.923624&amp;VAR:P=1&amp;VAR:DATE=20100304"}</definedName>
    <definedName name="_51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37"}</definedName>
    <definedName name="_51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36"}</definedName>
    <definedName name="_51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35"}</definedName>
    <definedName name="_51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34"}</definedName>
    <definedName name="_51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33"}</definedName>
    <definedName name="_51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32"}</definedName>
    <definedName name="_51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31"}</definedName>
    <definedName name="_51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30"}</definedName>
    <definedName name="_51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29"}</definedName>
    <definedName name="_51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28"}</definedName>
    <definedName name="_52__123Graph_ACHART_19" hidden="1">#REF!</definedName>
    <definedName name="_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9.057320&amp;VAR:P=1&amp;VAR:DATE=20100204"}</definedName>
    <definedName name="_52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27"}</definedName>
    <definedName name="_52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26"}</definedName>
    <definedName name="_52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25"}</definedName>
    <definedName name="_52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24"}</definedName>
    <definedName name="_52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23"}</definedName>
    <definedName name="_52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22"}</definedName>
    <definedName name="_52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21"}</definedName>
    <definedName name="_52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20"}</definedName>
    <definedName name="_52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19"}</definedName>
    <definedName name="_52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18"}</definedName>
    <definedName name="_53__123Graph_ACHART_2" hidden="1">#REF!</definedName>
    <definedName name="_5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9.411398&amp;VAR:P=1&amp;VAR:DATE=20100104"}</definedName>
    <definedName name="_53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17"}</definedName>
    <definedName name="_53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16"}</definedName>
    <definedName name="_53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15"}</definedName>
    <definedName name="_53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14"}</definedName>
    <definedName name="_53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13"}</definedName>
    <definedName name="_53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12"}</definedName>
    <definedName name="_53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11"}</definedName>
    <definedName name="_537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10"}</definedName>
    <definedName name="_538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9"}</definedName>
    <definedName name="_539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8"}</definedName>
    <definedName name="_54__123Graph_ACHART_20" hidden="1">#REF!</definedName>
    <definedName name="_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9.121883&amp;VAR:P=1&amp;VAR:DATE=20091204"}</definedName>
    <definedName name="_540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7"}</definedName>
    <definedName name="_541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6"}</definedName>
    <definedName name="_542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5"}</definedName>
    <definedName name="_543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4"}</definedName>
    <definedName name="_544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3"}</definedName>
    <definedName name="_545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2"}</definedName>
    <definedName name="_546__FDSAUDITLINK__" hidden="1">{"fdsup://directions/FAT Viewer?action=UPDATE&amp;creator=factset&amp;DYN_ARGS=TRUE&amp;DOC_NAME=FAT:FQL_AUDITING_CLIENT_TEMPLATE.FAT&amp;display_string=Audit&amp;VAR:KEY=XYRAFKVORA&amp;VAR:QUERY=RkVfVkFMVUFUSU9OKCdFVl9FQklUJywnTUVBTicsJ0FOTlVBTF9ST0xMJywnKzEnLDQvNC8yMDAwLDAsQU0sJ","ycp&amp;WINDOW=FIRST_POPUP&amp;HEIGHT=450&amp;WIDTH=450&amp;START_MAXIMIZED=FALSE&amp;VAR:CALENDAR=FIVEDAY&amp;VAR:SYMBOL=B1WT5G&amp;VAR:INDEX=1"}</definedName>
    <definedName name="_5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2012&amp;VAR:PERIOD=CY&amp;VAR:THRESH=-|-|-|-|-|-&amp;VAR:PCT=N&amp;VAR:V=9.895143&amp;VAR:P=1&amp;VAR:DATE=20110304"}</definedName>
    <definedName name="_5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11.096519&amp;VAR:P=1&amp;VAR:DATE=20110204"}</definedName>
    <definedName name="_5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10.924733&amp;VAR:P=1&amp;VAR:DATE=20110104"}</definedName>
    <definedName name="_55__123Graph_ACHART_21" hidden="1">#REF!</definedName>
    <definedName name="_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8.839292&amp;VAR:P=1&amp;VAR:DATE=20091104"}</definedName>
    <definedName name="_5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10.587637&amp;VAR:P=1&amp;VAR:DATE=20101203"}</definedName>
    <definedName name="_5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10.837496&amp;VAR:P=1&amp;VAR:DATE=20101104"}</definedName>
    <definedName name="_5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10.152492&amp;VAR:P=1&amp;VAR:DATE=20101004"}</definedName>
    <definedName name="_55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10.041284&amp;VAR:P=1&amp;VAR:DATE=20100903"}</definedName>
    <definedName name="_5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10.150883&amp;VAR:P=1&amp;VAR:DATE=20100804"}</definedName>
    <definedName name="_5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9.139586&amp;VAR:P=1&amp;VAR:DATE=20100702"}</definedName>
    <definedName name="_5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9.298601&amp;VAR:P=1&amp;VAR:DATE=20100604"}</definedName>
    <definedName name="_5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9.869365&amp;VAR:P=1&amp;VAR:DATE=20100504"}</definedName>
    <definedName name="_5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10.739251&amp;VAR:P=1&amp;VAR:DATE=20100402"}</definedName>
    <definedName name="_5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10.246136&amp;VAR:P=1&amp;VAR:DATE=20100304"}</definedName>
    <definedName name="_56__123Graph_ACHART_22" hidden="1">#REF!</definedName>
    <definedName name="_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8.686661&amp;VAR:P=1&amp;VAR:DATE=20091002"}</definedName>
    <definedName name="_56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11.817424&amp;VAR:P=1&amp;VAR:DATE=20100204"}</definedName>
    <definedName name="_5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12.786536&amp;VAR:P=1&amp;VAR:DATE=20100104"}</definedName>
    <definedName name="_56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12.483272&amp;VAR:P=1&amp;VAR:DATE=20091204"}</definedName>
    <definedName name="_56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12.057049&amp;VAR:P=1&amp;VAR:DATE=20091104"}</definedName>
    <definedName name="_56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11.969747&amp;VAR:P=1&amp;VAR:DATE=20091002"}</definedName>
    <definedName name="_56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11.921457&amp;VAR:P=1&amp;VAR:DATE=20090904"}</definedName>
    <definedName name="_56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11.677800&amp;VAR:P=1&amp;VAR:DATE=20090804"}</definedName>
    <definedName name="_56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10.504792&amp;VAR:P=1&amp;VAR:DATE=20090703"}</definedName>
    <definedName name="_56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10.889856&amp;VAR:P=1&amp;VAR:DATE=20090604"}</definedName>
    <definedName name="_56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10.274156&amp;VAR:P=1&amp;VAR:DATE=20090504"}</definedName>
    <definedName name="_57__123Graph_ACHART_23" hidden="1">#REF!</definedName>
    <definedName name="_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8.646404&amp;VAR:P=1&amp;VAR:DATE=20090904"}</definedName>
    <definedName name="_57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9.196234&amp;VAR:P=1&amp;VAR:DATE=20090403"}</definedName>
    <definedName name="_57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7.743590&amp;VAR:P=1&amp;VAR:DATE=20090304"}</definedName>
    <definedName name="_57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9.379250&amp;VAR:P=1&amp;VAR:DATE=20090204"}</definedName>
    <definedName name="_57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9.212361&amp;VAR:P=1&amp;VAR:DATE=20090102"}</definedName>
    <definedName name="_57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8.238426&amp;VAR:P=1&amp;VAR:DATE=20081204"}</definedName>
    <definedName name="_57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8.697837&amp;VAR:P=1&amp;VAR:DATE=20081104"}</definedName>
    <definedName name="_57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8.584243&amp;VAR:P=1&amp;VAR:DATE=20081003"}</definedName>
    <definedName name="_57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9.063484&amp;VAR:P=1&amp;VAR:DATE=20080904"}</definedName>
    <definedName name="_57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9.118032&amp;VAR:P=1&amp;VAR:DATE=20080804"}</definedName>
    <definedName name="_57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9.139980&amp;VAR:P=1&amp;VAR:DATE=20080704"}</definedName>
    <definedName name="_58__123Graph_ACHART_24" hidden="1">#REF!</definedName>
    <definedName name="_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8.617419&amp;VAR:P=1&amp;VAR:DATE=20090804"}</definedName>
    <definedName name="_58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10.199311&amp;VAR:P=1&amp;VAR:DATE=20080604"}</definedName>
    <definedName name="_58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10.570445&amp;VAR:P=1&amp;VAR:DATE=20080502"}</definedName>
    <definedName name="_58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10.205894&amp;VAR:P=1&amp;VAR:DATE=20080404"}</definedName>
    <definedName name="_58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9.737171&amp;VAR:P=1&amp;VAR:DATE=20080304"}</definedName>
    <definedName name="_58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11.146843&amp;VAR:P=1&amp;VAR:DATE=20080204"}</definedName>
    <definedName name="_58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11.776775&amp;VAR:P=1&amp;VAR:DATE=20080104"}</definedName>
    <definedName name="_58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11.977314&amp;VAR:P=1&amp;VAR:DATE=20071204"}</definedName>
    <definedName name="_58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12.320426&amp;VAR:P=1&amp;VAR:DATE=20071102"}</definedName>
    <definedName name="_58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12.405428&amp;VAR:P=1&amp;VAR:DATE=20071004"}</definedName>
    <definedName name="_58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12.126567&amp;VAR:P=1&amp;VAR:DATE=20070904"}</definedName>
    <definedName name="_59__123Graph_ACHART_25" hidden="1">#N/A</definedName>
    <definedName name="_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7.954075&amp;VAR:P=1&amp;VAR:DATE=20090703"}</definedName>
    <definedName name="_59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11.892116&amp;VAR:P=1&amp;VAR:DATE=20070803"}</definedName>
    <definedName name="_59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12.713931&amp;VAR:P=1&amp;VAR:DATE=20070704"}</definedName>
    <definedName name="_59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12.873338&amp;VAR:P=1&amp;VAR:DATE=20070604"}</definedName>
    <definedName name="_59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12.803733&amp;VAR:P=1&amp;VAR:DATE=20070504"}</definedName>
    <definedName name="_59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12.326958&amp;VAR:P=1&amp;VAR:DATE=20070404"}</definedName>
    <definedName name="_59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11.678736&amp;VAR:P=1&amp;VAR:DATE=20070302"}</definedName>
    <definedName name="_59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13.279300&amp;VAR:P=1&amp;VAR:DATE=20070202"}</definedName>
    <definedName name="_59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13.014283&amp;VAR:P=1&amp;VAR:DATE=20070104"}</definedName>
    <definedName name="_59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12.466762&amp;VAR:P=1&amp;VAR:DATE=20061204"}</definedName>
    <definedName name="_59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12.525671&amp;VAR:P=1&amp;VAR:DATE=20061103"}</definedName>
    <definedName name="_6__123Graph_ACHART_104" hidden="1">#REF!</definedName>
    <definedName name="_6__123Graph_BChart_1Q" hidden="1">#REF!</definedName>
    <definedName name="_6__123Graph_BR_M_MARGINS" hidden="1">#REF!</definedName>
    <definedName name="_6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14"}</definedName>
    <definedName name="_6_0__123Grap" hidden="1">#REF!</definedName>
    <definedName name="_6_123Grap" hidden="1">#REF!</definedName>
    <definedName name="_60__123Graph_ACHART_26" hidden="1">#N/A</definedName>
    <definedName name="_6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8.060819&amp;VAR:P=1&amp;VAR:DATE=20090604"}</definedName>
    <definedName name="_60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12.270494&amp;VAR:P=1&amp;VAR:DATE=20061004"}</definedName>
    <definedName name="_60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12.075892&amp;VAR:P=1&amp;VAR:DATE=20060904"}</definedName>
    <definedName name="_60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11.859245&amp;VAR:P=1&amp;VAR:DATE=20060804"}</definedName>
    <definedName name="_60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11.790972&amp;VAR:P=1&amp;VAR:DATE=20060704"}</definedName>
    <definedName name="_60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11.830884&amp;VAR:P=1&amp;VAR:DATE=20060602"}</definedName>
    <definedName name="_60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12.607787&amp;VAR:P=1&amp;VAR:DATE=20060504"}</definedName>
    <definedName name="_60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12.676686&amp;VAR:P=1&amp;VAR:DATE=20060404"}</definedName>
    <definedName name="_60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12.380847&amp;VAR:P=1&amp;VAR:DATE=20060303"}</definedName>
    <definedName name="_60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13.234952&amp;VAR:P=1&amp;VAR:DATE=20060203"}</definedName>
    <definedName name="_6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13.179532&amp;VAR:P=1&amp;VAR:DATE=20060104"}</definedName>
    <definedName name="_61__123Graph_ACHART_27" hidden="1">#N/A</definedName>
    <definedName name="_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7.694014&amp;VAR:P=1&amp;VAR:DATE=20090504"}</definedName>
    <definedName name="_6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12.728715&amp;VAR:P=1&amp;VAR:DATE=20051202"}</definedName>
    <definedName name="_6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12.352826&amp;VAR:P=1&amp;VAR:DATE=20051104"}</definedName>
    <definedName name="_61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12.765413&amp;VAR:P=1&amp;VAR:DATE=20051004"}</definedName>
    <definedName name="_6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12.426418&amp;VAR:P=1&amp;VAR:DATE=20050902"}</definedName>
    <definedName name="_6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12.500069&amp;VAR:P=1&amp;VAR:DATE=20050804"}</definedName>
    <definedName name="_6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12.459826&amp;VAR:P=1&amp;VAR:DATE=20050704"}</definedName>
    <definedName name="_61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12.162210&amp;VAR:P=1&amp;VAR:DATE=20050603"}</definedName>
    <definedName name="_61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11.797241&amp;VAR:P=1&amp;VAR:DATE=20050504"}</definedName>
    <definedName name="_61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11.996736&amp;VAR:P=1&amp;VAR:DATE=20050404"}</definedName>
    <definedName name="_61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12.469430&amp;VAR:P=1&amp;VAR:DATE=20050304"}</definedName>
    <definedName name="_62__123Graph_ACHART_28" hidden="1">#N/A</definedName>
    <definedName name="_6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7.250324&amp;VAR:P=1&amp;VAR:DATE=20090403"}</definedName>
    <definedName name="_62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13.184460&amp;VAR:P=1&amp;VAR:DATE=20050204"}</definedName>
    <definedName name="_62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12.891039&amp;VAR:P=1&amp;VAR:DATE=20050104"}</definedName>
    <definedName name="_62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12.565773&amp;VAR:P=1&amp;VAR:DATE=20041203"}</definedName>
    <definedName name="_62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12.414676&amp;VAR:P=1&amp;VAR:DATE=20041104"}</definedName>
    <definedName name="_62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12.335001&amp;VAR:P=1&amp;VAR:DATE=20041004"}</definedName>
    <definedName name="_62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12.027692&amp;VAR:P=1&amp;VAR:DATE=20040903"}</definedName>
    <definedName name="_62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11.969589&amp;VAR:P=1&amp;VAR:DATE=20040804"}</definedName>
    <definedName name="_62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12.255645&amp;VAR:P=1&amp;VAR:DATE=20040702"}</definedName>
    <definedName name="_62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12.291717&amp;VAR:P=1&amp;VAR:DATE=20040604"}</definedName>
    <definedName name="_62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12.543644&amp;VAR:P=1&amp;VAR:DATE=20040504"}</definedName>
    <definedName name="_63__123Graph_ACHART_29" hidden="1">#REF!</definedName>
    <definedName name="_6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2010&amp;VAR:PERIOD=CY&amp;VAR:THRESH=-|-|-|-|-|-&amp;VAR:PCT=N&amp;VAR:V=6.807476&amp;VAR:P=1&amp;VAR:DATE=20090304"}</definedName>
    <definedName name="_63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12.660413&amp;VAR:P=1&amp;VAR:DATE=20040402"}</definedName>
    <definedName name="_63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12.934297&amp;VAR:P=1&amp;VAR:DATE=20040304"}</definedName>
    <definedName name="_63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13.999266&amp;VAR:P=1&amp;VAR:DATE=20040204"}</definedName>
    <definedName name="_63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14.051468&amp;VAR:P=1&amp;VAR:DATE=20040102"}</definedName>
    <definedName name="_63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13.666419&amp;VAR:P=1&amp;VAR:DATE=20031204"}</definedName>
    <definedName name="_63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13.440965&amp;VAR:P=1&amp;VAR:DATE=20031104"}</definedName>
    <definedName name="_63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13.120268&amp;VAR:P=1&amp;VAR:DATE=20031003"}</definedName>
    <definedName name="_63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13.420739&amp;VAR:P=1&amp;VAR:DATE=20030904"}</definedName>
    <definedName name="_63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12.701169&amp;VAR:P=1&amp;VAR:DATE=20030804"}</definedName>
    <definedName name="_6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12.604489&amp;VAR:P=1&amp;VAR:DATE=20030704"}</definedName>
    <definedName name="_64__123Graph_ACHART_3" hidden="1">#REF!</definedName>
    <definedName name="_6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7.663367&amp;VAR:P=1&amp;VAR:DATE=20090204"}</definedName>
    <definedName name="_64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12.572697&amp;VAR:P=1&amp;VAR:DATE=20030604"}</definedName>
    <definedName name="_64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12.035154&amp;VAR:P=1&amp;VAR:DATE=20030502"}</definedName>
    <definedName name="_64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11.414933&amp;VAR:P=1&amp;VAR:DATE=20030404"}</definedName>
    <definedName name="_64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10.632473&amp;VAR:P=1&amp;VAR:DATE=20030304"}</definedName>
    <definedName name="_64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12.374419&amp;VAR:P=1&amp;VAR:DATE=20030204"}</definedName>
    <definedName name="_64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13.581324&amp;VAR:P=1&amp;VAR:DATE=20030103"}</definedName>
    <definedName name="_64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13.709191&amp;VAR:P=1&amp;VAR:DATE=20021204"}</definedName>
    <definedName name="_6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13.455992&amp;VAR:P=1&amp;VAR:DATE=20021104"}</definedName>
    <definedName name="_6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11.761726&amp;VAR:P=1&amp;VAR:DATE=20021004"}</definedName>
    <definedName name="_6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12.557889&amp;VAR:P=1&amp;VAR:DATE=20020904"}</definedName>
    <definedName name="_65__123Graph_ACHART_30" hidden="1">#N/A</definedName>
    <definedName name="_6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7.371976&amp;VAR:P=1&amp;VAR:DATE=20090102"}</definedName>
    <definedName name="_6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12.455517&amp;VAR:P=1&amp;VAR:DATE=20020802"}</definedName>
    <definedName name="_6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13.666231&amp;VAR:P=1&amp;VAR:DATE=20020704"}</definedName>
    <definedName name="_6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15.201039&amp;VAR:P=1&amp;VAR:DATE=20020604"}</definedName>
    <definedName name="_65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15.894967&amp;VAR:P=1&amp;VAR:DATE=20020503"}</definedName>
    <definedName name="_6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16.228712&amp;VAR:P=1&amp;VAR:DATE=20020404"}</definedName>
    <definedName name="_6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16.305042&amp;VAR:P=1&amp;VAR:DATE=20020304"}</definedName>
    <definedName name="_6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18.381744&amp;VAR:P=1&amp;VAR:DATE=20020204"}</definedName>
    <definedName name="_6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18.971189&amp;VAR:P=1&amp;VAR:DATE=20020104"}</definedName>
    <definedName name="_6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18.128256&amp;VAR:P=1&amp;VAR:DATE=20011204"}</definedName>
    <definedName name="_6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16.787072&amp;VAR:P=1&amp;VAR:DATE=20011102"}</definedName>
    <definedName name="_66__123Graph_ACHART_31" hidden="1">#REF!</definedName>
    <definedName name="_6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7.014528&amp;VAR:P=1&amp;VAR:DATE=20081204"}</definedName>
    <definedName name="_66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15.689626&amp;VAR:P=1&amp;VAR:DATE=20011004"}</definedName>
    <definedName name="_6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16.705345&amp;VAR:P=1&amp;VAR:DATE=20010904"}</definedName>
    <definedName name="_66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17.328215&amp;VAR:P=1&amp;VAR:DATE=20010803"}</definedName>
    <definedName name="_66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17.522076&amp;VAR:P=1&amp;VAR:DATE=20010704"}</definedName>
    <definedName name="_66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17.871014&amp;VAR:P=1&amp;VAR:DATE=20010604"}</definedName>
    <definedName name="_66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17.755106&amp;VAR:P=1&amp;VAR:DATE=20010504"}</definedName>
    <definedName name="_66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16.335236&amp;VAR:P=1&amp;VAR:DATE=20010404"}</definedName>
    <definedName name="_66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17.175719&amp;VAR:P=1&amp;VAR:DATE=20010302"}</definedName>
    <definedName name="_66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20.501485&amp;VAR:P=1&amp;VAR:DATE=20010202"}</definedName>
    <definedName name="_66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20.381256&amp;VAR:P=1&amp;VAR:DATE=20010104"}</definedName>
    <definedName name="_67__123Graph_ACHART_32" hidden="1">#REF!</definedName>
    <definedName name="_6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7.169316&amp;VAR:P=1&amp;VAR:DATE=20081104"}</definedName>
    <definedName name="_67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20.195084&amp;VAR:P=1&amp;VAR:DATE=20001204"}</definedName>
    <definedName name="_67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20.955277&amp;VAR:P=1&amp;VAR:DATE=20001103"}</definedName>
    <definedName name="_67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20.446547&amp;VAR:P=1&amp;VAR:DATE=20001004"}</definedName>
    <definedName name="_67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21.691117&amp;VAR:P=1&amp;VAR:DATE=20000904"}</definedName>
    <definedName name="_67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20.794643&amp;VAR:P=1&amp;VAR:DATE=20000804"}</definedName>
    <definedName name="_67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21.182982&amp;VAR:P=1&amp;VAR:DATE=20000704"}</definedName>
    <definedName name="_67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21.804629&amp;VAR:P=1&amp;VAR:DATE=20000602"}</definedName>
    <definedName name="_67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21.077490&amp;VAR:P=1&amp;VAR:DATE=20000504"}</definedName>
    <definedName name="_67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131"}</definedName>
    <definedName name="_67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130"}</definedName>
    <definedName name="_68__123Graph_ACHART_33" hidden="1">#REF!</definedName>
    <definedName name="_68__FDSAUDITLINK__" hidden="1">{"fdsup://directions/FAT Viewer?action=UPDATE&amp;creator=factset&amp;DYN_ARGS=TRUE&amp;DOC_NAME=FAT:FQL_AUDITING_CLIENT_TEMPLATE.FAT&amp;display_string=Audit&amp;VAR:KEY=GTQXUBWPIZ&amp;VAR:QUERY=RkZfRUJJVERBX09QRVIoTFRNUywwLDAsLCxVU0Qp&amp;WINDOW=FIRST_POPUP&amp;HEIGHT=450&amp;WIDTH=450&amp;STAR","T_MAXIMIZED=FALSE&amp;VAR:CALENDAR=US&amp;VAR:SYMBOL=689714&amp;VAR:INDEX=0"}</definedName>
    <definedName name="_68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129"}</definedName>
    <definedName name="_68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128"}</definedName>
    <definedName name="_68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127"}</definedName>
    <definedName name="_68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126"}</definedName>
    <definedName name="_68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125"}</definedName>
    <definedName name="_68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124"}</definedName>
    <definedName name="_68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123"}</definedName>
    <definedName name="_68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122"}</definedName>
    <definedName name="_68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121"}</definedName>
    <definedName name="_68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120"}</definedName>
    <definedName name="_69__123Graph_ACHART_34" hidden="1">#REF!</definedName>
    <definedName name="_6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7.157358&amp;VAR:P=1&amp;VAR:DATE=20080904"}</definedName>
    <definedName name="_69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119"}</definedName>
    <definedName name="_69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118"}</definedName>
    <definedName name="_69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117"}</definedName>
    <definedName name="_69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116"}</definedName>
    <definedName name="_69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115"}</definedName>
    <definedName name="_69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114"}</definedName>
    <definedName name="_69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113"}</definedName>
    <definedName name="_69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112"}</definedName>
    <definedName name="_69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111"}</definedName>
    <definedName name="_69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110"}</definedName>
    <definedName name="_7__123Graph_ACHART_105" hidden="1">#REF!</definedName>
    <definedName name="_7__123Graph_BR_M_VOLUMES" hidden="1">#REF!</definedName>
    <definedName name="_7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13"}</definedName>
    <definedName name="_7_123Grap" hidden="1">#REF!</definedName>
    <definedName name="_70__123Graph_ACHART_35" hidden="1">#REF!</definedName>
    <definedName name="_7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6.972192&amp;VAR:P=1&amp;VAR:DATE=20080804"}</definedName>
    <definedName name="_70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109"}</definedName>
    <definedName name="_70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108"}</definedName>
    <definedName name="_70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107"}</definedName>
    <definedName name="_70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106"}</definedName>
    <definedName name="_70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105"}</definedName>
    <definedName name="_70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104"}</definedName>
    <definedName name="_70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103"}</definedName>
    <definedName name="_70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102"}</definedName>
    <definedName name="_70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101"}</definedName>
    <definedName name="_70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100"}</definedName>
    <definedName name="_71__123Graph_ACHART_36" hidden="1">#REF!</definedName>
    <definedName name="_7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7.027916&amp;VAR:P=1&amp;VAR:DATE=20080704"}</definedName>
    <definedName name="_71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99"}</definedName>
    <definedName name="_71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98"}</definedName>
    <definedName name="_71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97"}</definedName>
    <definedName name="_71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96"}</definedName>
    <definedName name="_71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95"}</definedName>
    <definedName name="_71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94"}</definedName>
    <definedName name="_71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93"}</definedName>
    <definedName name="_71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92"}</definedName>
    <definedName name="_71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91"}</definedName>
    <definedName name="_71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90"}</definedName>
    <definedName name="_72__123Graph_ACHART_37" hidden="1">#REF!</definedName>
    <definedName name="_7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7.829289&amp;VAR:P=1&amp;VAR:DATE=20080604"}</definedName>
    <definedName name="_72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89"}</definedName>
    <definedName name="_72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88"}</definedName>
    <definedName name="_72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87"}</definedName>
    <definedName name="_72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86"}</definedName>
    <definedName name="_72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85"}</definedName>
    <definedName name="_72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84"}</definedName>
    <definedName name="_72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83"}</definedName>
    <definedName name="_72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82"}</definedName>
    <definedName name="_72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81"}</definedName>
    <definedName name="_72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80"}</definedName>
    <definedName name="_73__123Graph_ACHART_38" hidden="1">#REF!</definedName>
    <definedName name="_7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7.880233&amp;VAR:P=1&amp;VAR:DATE=20080502"}</definedName>
    <definedName name="_73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79"}</definedName>
    <definedName name="_73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78"}</definedName>
    <definedName name="_73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77"}</definedName>
    <definedName name="_73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76"}</definedName>
    <definedName name="_73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75"}</definedName>
    <definedName name="_73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74"}</definedName>
    <definedName name="_73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73"}</definedName>
    <definedName name="_73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72"}</definedName>
    <definedName name="_73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71"}</definedName>
    <definedName name="_73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70"}</definedName>
    <definedName name="_74__123Graph_ACHART_39" hidden="1">#REF!</definedName>
    <definedName name="_7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7.748861&amp;VAR:P=1&amp;VAR:DATE=20080404"}</definedName>
    <definedName name="_74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69"}</definedName>
    <definedName name="_74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68"}</definedName>
    <definedName name="_74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67"}</definedName>
    <definedName name="_74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66"}</definedName>
    <definedName name="_74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65"}</definedName>
    <definedName name="_74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64"}</definedName>
    <definedName name="_74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63"}</definedName>
    <definedName name="_74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62"}</definedName>
    <definedName name="_74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61"}</definedName>
    <definedName name="_74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60"}</definedName>
    <definedName name="_75__123Graph_ACHART_4" hidden="1">#REF!</definedName>
    <definedName name="_7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2009&amp;VAR:PERIOD=CY&amp;VAR:THRESH=-|-|-|-|-|-&amp;VAR:PCT=N&amp;VAR:V=7.727359&amp;VAR:P=1&amp;VAR:DATE=20080304"}</definedName>
    <definedName name="_75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59"}</definedName>
    <definedName name="_75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58"}</definedName>
    <definedName name="_75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57"}</definedName>
    <definedName name="_75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56"}</definedName>
    <definedName name="_75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55"}</definedName>
    <definedName name="_75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54"}</definedName>
    <definedName name="_75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53"}</definedName>
    <definedName name="_75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52"}</definedName>
    <definedName name="_75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51"}</definedName>
    <definedName name="_75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50"}</definedName>
    <definedName name="_76__123Graph_ACHART_40" hidden="1">#REF!</definedName>
    <definedName name="_7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8.462176&amp;VAR:P=1&amp;VAR:DATE=20080204"}</definedName>
    <definedName name="_76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49"}</definedName>
    <definedName name="_76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48"}</definedName>
    <definedName name="_76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47"}</definedName>
    <definedName name="_76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46"}</definedName>
    <definedName name="_76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45"}</definedName>
    <definedName name="_76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44"}</definedName>
    <definedName name="_76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43"}</definedName>
    <definedName name="_76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42"}</definedName>
    <definedName name="_76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41"}</definedName>
    <definedName name="_76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40"}</definedName>
    <definedName name="_77__123Graph_ACHART_41" hidden="1">#REF!</definedName>
    <definedName name="_7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8.898181&amp;VAR:P=1&amp;VAR:DATE=20080104"}</definedName>
    <definedName name="_77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39"}</definedName>
    <definedName name="_77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38"}</definedName>
    <definedName name="_77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37"}</definedName>
    <definedName name="_77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36"}</definedName>
    <definedName name="_77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35"}</definedName>
    <definedName name="_77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34"}</definedName>
    <definedName name="_77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33"}</definedName>
    <definedName name="_77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32"}</definedName>
    <definedName name="_77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31"}</definedName>
    <definedName name="_77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30"}</definedName>
    <definedName name="_78__123Graph_ACHART_42" hidden="1">#REF!</definedName>
    <definedName name="_7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9.033596&amp;VAR:P=1&amp;VAR:DATE=20071204"}</definedName>
    <definedName name="_78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29"}</definedName>
    <definedName name="_78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28"}</definedName>
    <definedName name="_78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27"}</definedName>
    <definedName name="_78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26"}</definedName>
    <definedName name="_78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25"}</definedName>
    <definedName name="_78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24"}</definedName>
    <definedName name="_78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23"}</definedName>
    <definedName name="_78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22"}</definedName>
    <definedName name="_78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21"}</definedName>
    <definedName name="_78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20"}</definedName>
    <definedName name="_79__123Graph_ACHART_43" hidden="1">#REF!</definedName>
    <definedName name="_7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9.113398&amp;VAR:P=1&amp;VAR:DATE=20071102"}</definedName>
    <definedName name="_79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19"}</definedName>
    <definedName name="_79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18"}</definedName>
    <definedName name="_79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17"}</definedName>
    <definedName name="_79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16"}</definedName>
    <definedName name="_79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15"}</definedName>
    <definedName name="_79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14"}</definedName>
    <definedName name="_79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13"}</definedName>
    <definedName name="_79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12"}</definedName>
    <definedName name="_79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11"}</definedName>
    <definedName name="_799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10"}</definedName>
    <definedName name="_8__123Graph_ACHART_106" hidden="1">#REF!</definedName>
    <definedName name="_8__123Graph_XR_M_MARGINS" hidden="1">#REF!</definedName>
    <definedName name="_8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12"}</definedName>
    <definedName name="_8_0__123Grap" hidden="1">#REF!</definedName>
    <definedName name="_80__123Graph_ACHART_44" hidden="1">#REF!</definedName>
    <definedName name="_8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9.111143&amp;VAR:P=1&amp;VAR:DATE=20071004"}</definedName>
    <definedName name="_800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9"}</definedName>
    <definedName name="_801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8"}</definedName>
    <definedName name="_802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7"}</definedName>
    <definedName name="_803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6"}</definedName>
    <definedName name="_804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5"}</definedName>
    <definedName name="_805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4"}</definedName>
    <definedName name="_806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3"}</definedName>
    <definedName name="_807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2"}</definedName>
    <definedName name="_808__FDSAUDITLINK__" hidden="1">{"fdsup://directions/FAT Viewer?action=UPDATE&amp;creator=factset&amp;DYN_ARGS=TRUE&amp;DOC_NAME=FAT:FQL_AUDITING_CLIENT_TEMPLATE.FAT&amp;display_string=Audit&amp;VAR:KEY=XYHEHURCFE&amp;VAR:QUERY=RkVfVkFMVUFUSU9OKCdQRScsJ01FQU4nLCdBTk5VQUxfUk9MTCcsJysyJyw0LzQvMjAwMCwwLEFNLCcnKQ==&amp;","WINDOW=FIRST_POPUP&amp;HEIGHT=450&amp;WIDTH=450&amp;START_MAXIMIZED=FALSE&amp;VAR:CALENDAR=FIVEDAY&amp;VAR:SYMBOL=B1WT5G&amp;VAR:INDEX=1"}</definedName>
    <definedName name="_8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2011&amp;VAR:PERIOD=CY&amp;VAR:THRESH=-|-|-|-|-|-&amp;VAR:PCT=N&amp;VAR:V=11.100964&amp;VAR:P=1&amp;VAR:DATE=20110304"}</definedName>
    <definedName name="_81__123Graph_ACHART_45" hidden="1">#REF!</definedName>
    <definedName name="_8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9.066154&amp;VAR:P=1&amp;VAR:DATE=20070904"}</definedName>
    <definedName name="_8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12.830006&amp;VAR:P=1&amp;VAR:DATE=20110204"}</definedName>
    <definedName name="_8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12.442472&amp;VAR:P=1&amp;VAR:DATE=20110104"}</definedName>
    <definedName name="_81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12.093541&amp;VAR:P=1&amp;VAR:DATE=20101203"}</definedName>
    <definedName name="_8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12.407575&amp;VAR:P=1&amp;VAR:DATE=20101104"}</definedName>
    <definedName name="_8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11.726605&amp;VAR:P=1&amp;VAR:DATE=20101004"}</definedName>
    <definedName name="_8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11.620177&amp;VAR:P=1&amp;VAR:DATE=20100903"}</definedName>
    <definedName name="_81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11.830117&amp;VAR:P=1&amp;VAR:DATE=20100804"}</definedName>
    <definedName name="_81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10.799397&amp;VAR:P=1&amp;VAR:DATE=20100702"}</definedName>
    <definedName name="_81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10.982450&amp;VAR:P=1&amp;VAR:DATE=20100604"}</definedName>
    <definedName name="_81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11.760273&amp;VAR:P=1&amp;VAR:DATE=20100504"}</definedName>
    <definedName name="_82__123Graph_ACHART_46" hidden="1">#REF!</definedName>
    <definedName name="_8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8.815793&amp;VAR:P=1&amp;VAR:DATE=20070803"}</definedName>
    <definedName name="_82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12.932532&amp;VAR:P=1&amp;VAR:DATE=20100402"}</definedName>
    <definedName name="_82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2010&amp;VAR:PERIOD=CY&amp;VAR:THRESH=-|-|-|-|-|-&amp;VAR:PCT=N&amp;VAR:V=12.358225&amp;VAR:P=1&amp;VAR:DATE=20100304"}</definedName>
    <definedName name="_82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15.100419&amp;VAR:P=1&amp;VAR:DATE=20100204"}</definedName>
    <definedName name="_82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16.121401&amp;VAR:P=1&amp;VAR:DATE=20100104"}</definedName>
    <definedName name="_82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15.719435&amp;VAR:P=1&amp;VAR:DATE=20091204"}</definedName>
    <definedName name="_82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15.058945&amp;VAR:P=1&amp;VAR:DATE=20091104"}</definedName>
    <definedName name="_82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14.996388&amp;VAR:P=1&amp;VAR:DATE=20091002"}</definedName>
    <definedName name="_82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14.848846&amp;VAR:P=1&amp;VAR:DATE=20090904"}</definedName>
    <definedName name="_82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14.408259&amp;VAR:P=1&amp;VAR:DATE=20090804"}</definedName>
    <definedName name="_82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12.751401&amp;VAR:P=1&amp;VAR:DATE=20090703"}</definedName>
    <definedName name="_83__123Graph_ACHART_47" hidden="1">#REF!</definedName>
    <definedName name="_8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9.308924&amp;VAR:P=1&amp;VAR:DATE=20070704"}</definedName>
    <definedName name="_83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13.015547&amp;VAR:P=1&amp;VAR:DATE=20090604"}</definedName>
    <definedName name="_83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12.132692&amp;VAR:P=1&amp;VAR:DATE=20090504"}</definedName>
    <definedName name="_83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10.663227&amp;VAR:P=1&amp;VAR:DATE=20090403"}</definedName>
    <definedName name="_83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2009&amp;VAR:PERIOD=CY&amp;VAR:THRESH=-|-|-|-|-|-&amp;VAR:PCT=N&amp;VAR:V=8.873904&amp;VAR:P=1&amp;VAR:DATE=20090304"}</definedName>
    <definedName name="_83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9.052010&amp;VAR:P=1&amp;VAR:DATE=20090204"}</definedName>
    <definedName name="_83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9.236184&amp;VAR:P=1&amp;VAR:DATE=20090102"}</definedName>
    <definedName name="_83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8.379288&amp;VAR:P=1&amp;VAR:DATE=20081204"}</definedName>
    <definedName name="_83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9.240557&amp;VAR:P=1&amp;VAR:DATE=20081104"}</definedName>
    <definedName name="_83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9.710564&amp;VAR:P=1&amp;VAR:DATE=20081003"}</definedName>
    <definedName name="_8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10.311607&amp;VAR:P=1&amp;VAR:DATE=20080904"}</definedName>
    <definedName name="_84__123Graph_ACHART_48" hidden="1">#REF!</definedName>
    <definedName name="_8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9.404446&amp;VAR:P=1&amp;VAR:DATE=20070604"}</definedName>
    <definedName name="_84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10.329168&amp;VAR:P=1&amp;VAR:DATE=20080804"}</definedName>
    <definedName name="_84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10.377066&amp;VAR:P=1&amp;VAR:DATE=20080704"}</definedName>
    <definedName name="_84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11.527817&amp;VAR:P=1&amp;VAR:DATE=20080604"}</definedName>
    <definedName name="_84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11.772855&amp;VAR:P=1&amp;VAR:DATE=20080502"}</definedName>
    <definedName name="_84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11.367705&amp;VAR:P=1&amp;VAR:DATE=20080404"}</definedName>
    <definedName name="_84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2008&amp;VAR:PERIOD=CY&amp;VAR:THRESH=-|-|-|-|-|-&amp;VAR:PCT=N&amp;VAR:V=10.707911&amp;VAR:P=1&amp;VAR:DATE=20080304"}</definedName>
    <definedName name="_84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12.362151&amp;VAR:P=1&amp;VAR:DATE=20080204"}</definedName>
    <definedName name="_84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12.966725&amp;VAR:P=1&amp;VAR:DATE=20080104"}</definedName>
    <definedName name="_84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13.090784&amp;VAR:P=1&amp;VAR:DATE=20071204"}</definedName>
    <definedName name="_84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13.466001&amp;VAR:P=1&amp;VAR:DATE=20071102"}</definedName>
    <definedName name="_85__123Graph_ACHART_49" hidden="1">#REF!</definedName>
    <definedName name="_8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9.257578&amp;VAR:P=1&amp;VAR:DATE=20070504"}</definedName>
    <definedName name="_85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13.529241&amp;VAR:P=1&amp;VAR:DATE=20071004"}</definedName>
    <definedName name="_85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13.250343&amp;VAR:P=1&amp;VAR:DATE=20070904"}</definedName>
    <definedName name="_85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12.989564&amp;VAR:P=1&amp;VAR:DATE=20070803"}</definedName>
    <definedName name="_85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13.912441&amp;VAR:P=1&amp;VAR:DATE=20070704"}</definedName>
    <definedName name="_85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14.087812&amp;VAR:P=1&amp;VAR:DATE=20070604"}</definedName>
    <definedName name="_85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13.992429&amp;VAR:P=1&amp;VAR:DATE=20070504"}</definedName>
    <definedName name="_85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13.427386&amp;VAR:P=1&amp;VAR:DATE=20070404"}</definedName>
    <definedName name="_85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2007&amp;VAR:PERIOD=CY&amp;VAR:THRESH=-|-|-|-|-|-&amp;VAR:PCT=N&amp;VAR:V=12.761711&amp;VAR:P=1&amp;VAR:DATE=20070302"}</definedName>
    <definedName name="_85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14.322118&amp;VAR:P=1&amp;VAR:DATE=20070202"}</definedName>
    <definedName name="_85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14.069424&amp;VAR:P=1&amp;VAR:DATE=20070104"}</definedName>
    <definedName name="_86__123Graph_ACHART_5" hidden="1">#REF!</definedName>
    <definedName name="_8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9.070885&amp;VAR:P=1&amp;VAR:DATE=20070404"}</definedName>
    <definedName name="_86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13.483618&amp;VAR:P=1&amp;VAR:DATE=20061204"}</definedName>
    <definedName name="_86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13.516328&amp;VAR:P=1&amp;VAR:DATE=20061103"}</definedName>
    <definedName name="_86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13.297058&amp;VAR:P=1&amp;VAR:DATE=20061004"}</definedName>
    <definedName name="_86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13.086457&amp;VAR:P=1&amp;VAR:DATE=20060904"}</definedName>
    <definedName name="_86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12.887936&amp;VAR:P=1&amp;VAR:DATE=20060804"}</definedName>
    <definedName name="_86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12.792187&amp;VAR:P=1&amp;VAR:DATE=20060704"}</definedName>
    <definedName name="_86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12.867382&amp;VAR:P=1&amp;VAR:DATE=20060602"}</definedName>
    <definedName name="_86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13.694675&amp;VAR:P=1&amp;VAR:DATE=20060504"}</definedName>
    <definedName name="_86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13.739840&amp;VAR:P=1&amp;VAR:DATE=20060404"}</definedName>
    <definedName name="_86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2006&amp;VAR:PERIOD=CY&amp;VAR:THRESH=-|-|-|-|-|-&amp;VAR:PCT=N&amp;VAR:V=13.383673&amp;VAR:P=1&amp;VAR:DATE=20060303"}</definedName>
    <definedName name="_87__123Graph_ACHART_50" hidden="1">#REF!</definedName>
    <definedName name="_8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2008&amp;VAR:PERIOD=CY&amp;VAR:THRESH=-|-|-|-|-|-&amp;VAR:PCT=N&amp;VAR:V=8.670735&amp;VAR:P=1&amp;VAR:DATE=20070302"}</definedName>
    <definedName name="_87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14.462086&amp;VAR:P=1&amp;VAR:DATE=20060203"}</definedName>
    <definedName name="_87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14.303800&amp;VAR:P=1&amp;VAR:DATE=20060104"}</definedName>
    <definedName name="_87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13.810719&amp;VAR:P=1&amp;VAR:DATE=20051202"}</definedName>
    <definedName name="_87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13.453015&amp;VAR:P=1&amp;VAR:DATE=20051104"}</definedName>
    <definedName name="_87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13.884977&amp;VAR:P=1&amp;VAR:DATE=20051004"}</definedName>
    <definedName name="_87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13.473622&amp;VAR:P=1&amp;VAR:DATE=20050902"}</definedName>
    <definedName name="_87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13.555515&amp;VAR:P=1&amp;VAR:DATE=20050804"}</definedName>
    <definedName name="_87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13.442995&amp;VAR:P=1&amp;VAR:DATE=20050704"}</definedName>
    <definedName name="_87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13.142518&amp;VAR:P=1&amp;VAR:DATE=20050603"}</definedName>
    <definedName name="_87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12.789601&amp;VAR:P=1&amp;VAR:DATE=20050504"}</definedName>
    <definedName name="_88__123Graph_ACHART_51" hidden="1">#REF!</definedName>
    <definedName name="_8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9.445741&amp;VAR:P=1&amp;VAR:DATE=20070202"}</definedName>
    <definedName name="_88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13.053183&amp;VAR:P=1&amp;VAR:DATE=20050404"}</definedName>
    <definedName name="_88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2005&amp;VAR:PERIOD=CY&amp;VAR:THRESH=-|-|-|-|-|-&amp;VAR:PCT=N&amp;VAR:V=13.497918&amp;VAR:P=1&amp;VAR:DATE=20050304"}</definedName>
    <definedName name="_88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14.281577&amp;VAR:P=1&amp;VAR:DATE=20050204"}</definedName>
    <definedName name="_88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14.046870&amp;VAR:P=1&amp;VAR:DATE=20050104"}</definedName>
    <definedName name="_88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13.724027&amp;VAR:P=1&amp;VAR:DATE=20041203"}</definedName>
    <definedName name="_88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13.522279&amp;VAR:P=1&amp;VAR:DATE=20041104"}</definedName>
    <definedName name="_88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13.517781&amp;VAR:P=1&amp;VAR:DATE=20041004"}</definedName>
    <definedName name="_88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13.212810&amp;VAR:P=1&amp;VAR:DATE=20040903"}</definedName>
    <definedName name="_88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13.161515&amp;VAR:P=1&amp;VAR:DATE=20040804"}</definedName>
    <definedName name="_88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13.515218&amp;VAR:P=1&amp;VAR:DATE=20040702"}</definedName>
    <definedName name="_89__123Graph_ACHART_52" hidden="1">#REF!</definedName>
    <definedName name="_8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9.180761&amp;VAR:P=1&amp;VAR:DATE=20070104"}</definedName>
    <definedName name="_89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13.595188&amp;VAR:P=1&amp;VAR:DATE=20040604"}</definedName>
    <definedName name="_89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13.973368&amp;VAR:P=1&amp;VAR:DATE=20040504"}</definedName>
    <definedName name="_89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14.145623&amp;VAR:P=1&amp;VAR:DATE=20040402"}</definedName>
    <definedName name="_89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2004&amp;VAR:PERIOD=CY&amp;VAR:THRESH=-|-|-|-|-|-&amp;VAR:PCT=N&amp;VAR:V=14.458686&amp;VAR:P=1&amp;VAR:DATE=20040304"}</definedName>
    <definedName name="_89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16.108001&amp;VAR:P=1&amp;VAR:DATE=20040204"}</definedName>
    <definedName name="_89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16.092812&amp;VAR:P=1&amp;VAR:DATE=20040102"}</definedName>
    <definedName name="_89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15.549254&amp;VAR:P=1&amp;VAR:DATE=20031204"}</definedName>
    <definedName name="_89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15.251063&amp;VAR:P=1&amp;VAR:DATE=20031104"}</definedName>
    <definedName name="_89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14.857799&amp;VAR:P=1&amp;VAR:DATE=20031003"}</definedName>
    <definedName name="_89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15.130796&amp;VAR:P=1&amp;VAR:DATE=20030904"}</definedName>
    <definedName name="_9___0__123Grap" hidden="1">#REF!</definedName>
    <definedName name="_9__123Graph_ACHART_107" hidden="1">#REF!</definedName>
    <definedName name="_9__123Graph_XR_M_VOLUMES" hidden="1">#REF!</definedName>
    <definedName name="_9__FDSAUDITLINK__" hidden="1">{"fdsup://directions/FAT Viewer?action=UPDATE&amp;creator=factset&amp;DYN_ARGS=TRUE&amp;DOC_NAME=FAT:FQL_AUDITING_CLIENT_TEMPLATE.FAT&amp;display_string=Audit&amp;VAR:KEY=EBSBWBINCN&amp;VAR:QUERY=RkZfTkVUX0RFQlQoQU5OLC0yMEFZLDAsRlkp&amp;WINDOW=FIRST_POPUP&amp;HEIGHT=450&amp;WIDTH=450&amp;START_MA","XIMIZED=FALSE&amp;VAR:CALENDAR=FIVEDAY&amp;VAR:SYMBOL=B1WT5G&amp;VAR:INDEX=11"}</definedName>
    <definedName name="_9_123Grap" hidden="1">#REF!</definedName>
    <definedName name="_90__123Graph_ACHART_53" hidden="1">#REF!</definedName>
    <definedName name="_9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9.097627&amp;VAR:P=1&amp;VAR:DATE=20061204"}</definedName>
    <definedName name="_90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14.486372&amp;VAR:P=1&amp;VAR:DATE=20030804"}</definedName>
    <definedName name="_90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14.380091&amp;VAR:P=1&amp;VAR:DATE=20030704"}</definedName>
    <definedName name="_90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14.348355&amp;VAR:P=1&amp;VAR:DATE=20030604"}</definedName>
    <definedName name="_90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13.816638&amp;VAR:P=1&amp;VAR:DATE=20030502"}</definedName>
    <definedName name="_90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13.071683&amp;VAR:P=1&amp;VAR:DATE=20030404"}</definedName>
    <definedName name="_90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2003&amp;VAR:PERIOD=CY&amp;VAR:THRESH=-|-|-|-|-|-&amp;VAR:PCT=N&amp;VAR:V=12.160570&amp;VAR:P=1&amp;VAR:DATE=20030304"}</definedName>
    <definedName name="_90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15.441199&amp;VAR:P=1&amp;VAR:DATE=20030204"}</definedName>
    <definedName name="_90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16.886511&amp;VAR:P=1&amp;VAR:DATE=20030103"}</definedName>
    <definedName name="_90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16.990477&amp;VAR:P=1&amp;VAR:DATE=20021204"}</definedName>
    <definedName name="_90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16.575284&amp;VAR:P=1&amp;VAR:DATE=20021104"}</definedName>
    <definedName name="_91__123Graph_ACHART_54" hidden="1">#REF!</definedName>
    <definedName name="_9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9.092917&amp;VAR:P=1&amp;VAR:DATE=20061103"}</definedName>
    <definedName name="_91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14.342630&amp;VAR:P=1&amp;VAR:DATE=20021004"}</definedName>
    <definedName name="_91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15.122536&amp;VAR:P=1&amp;VAR:DATE=20020904"}</definedName>
    <definedName name="_91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14.879663&amp;VAR:P=1&amp;VAR:DATE=20020802"}</definedName>
    <definedName name="_91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16.303508&amp;VAR:P=1&amp;VAR:DATE=20020704"}</definedName>
    <definedName name="_91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18.110580&amp;VAR:P=1&amp;VAR:DATE=20020604"}</definedName>
    <definedName name="_91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18.955535&amp;VAR:P=1&amp;VAR:DATE=20020503"}</definedName>
    <definedName name="_91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19.351850&amp;VAR:P=1&amp;VAR:DATE=20020404"}</definedName>
    <definedName name="_91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2002&amp;VAR:PERIOD=CY&amp;VAR:THRESH=-|-|-|-|-|-&amp;VAR:PCT=N&amp;VAR:V=19.223943&amp;VAR:P=1&amp;VAR:DATE=20020304"}</definedName>
    <definedName name="_91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21.044157&amp;VAR:P=1&amp;VAR:DATE=20020204"}</definedName>
    <definedName name="_91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21.705590&amp;VAR:P=1&amp;VAR:DATE=20020104"}</definedName>
    <definedName name="_92__123Graph_ACHART_55" hidden="1">#REF!</definedName>
    <definedName name="_9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8.813631&amp;VAR:P=1&amp;VAR:DATE=20061004"}</definedName>
    <definedName name="_92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20.653079&amp;VAR:P=1&amp;VAR:DATE=20011204"}</definedName>
    <definedName name="_92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19.245829&amp;VAR:P=1&amp;VAR:DATE=20011102"}</definedName>
    <definedName name="_92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18.007519&amp;VAR:P=1&amp;VAR:DATE=20011004"}</definedName>
    <definedName name="_92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19.274322&amp;VAR:P=1&amp;VAR:DATE=20010904"}</definedName>
    <definedName name="_92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20.009793&amp;VAR:P=1&amp;VAR:DATE=20010803"}</definedName>
    <definedName name="_92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20.113237&amp;VAR:P=1&amp;VAR:DATE=20010704"}</definedName>
    <definedName name="_92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20.424732&amp;VAR:P=1&amp;VAR:DATE=20010604"}</definedName>
    <definedName name="_92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20.201819&amp;VAR:P=1&amp;VAR:DATE=20010504"}</definedName>
    <definedName name="_92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18.522772&amp;VAR:P=1&amp;VAR:DATE=20010404"}</definedName>
    <definedName name="_92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2001&amp;VAR:PERIOD=CY&amp;VAR:THRESH=-|-|-|-|-|-&amp;VAR:PCT=N&amp;VAR:V=19.404038&amp;VAR:P=1&amp;VAR:DATE=20010302"}</definedName>
    <definedName name="_93__123Graph_ACHART_56" hidden="1">#REF!</definedName>
    <definedName name="_9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8.766265&amp;VAR:P=1&amp;VAR:DATE=20060904"}</definedName>
    <definedName name="_930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22.710056&amp;VAR:P=1&amp;VAR:DATE=20010202"}</definedName>
    <definedName name="_931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22.778171&amp;VAR:P=1&amp;VAR:DATE=20010104"}</definedName>
    <definedName name="_932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22.602983&amp;VAR:P=1&amp;VAR:DATE=20001204"}</definedName>
    <definedName name="_933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23.469026&amp;VAR:P=1&amp;VAR:DATE=20001103"}</definedName>
    <definedName name="_93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22.996396&amp;VAR:P=1&amp;VAR:DATE=20001004"}</definedName>
    <definedName name="_93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24.446083&amp;VAR:P=1&amp;VAR:DATE=20000904"}</definedName>
    <definedName name="_93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23.491238&amp;VAR:P=1&amp;VAR:DATE=20000804"}</definedName>
    <definedName name="_93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24.076330&amp;VAR:P=1&amp;VAR:DATE=20000704"}</definedName>
    <definedName name="_93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24.843790&amp;VAR:P=1&amp;VAR:DATE=20000602"}</definedName>
    <definedName name="_93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PE&amp;VAR:MEASURE=PE&amp;VAR:NULL=.HTML&amp;VAR:PED=2000&amp;VAR:PERIOD=CY&amp;VAR:THRESH=-|-|-|-|-|-&amp;VAR:PCT=N&amp;VAR:V=24.080342&amp;VAR:P=1&amp;VAR:DATE=20000504"}</definedName>
    <definedName name="_94__123Graph_ACHART_57" hidden="1">#REF!</definedName>
    <definedName name="_94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8.493616&amp;VAR:P=1&amp;VAR:DATE=20060804"}</definedName>
    <definedName name="_94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131"}</definedName>
    <definedName name="_94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130"}</definedName>
    <definedName name="_94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129"}</definedName>
    <definedName name="_94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128"}</definedName>
    <definedName name="_94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127"}</definedName>
    <definedName name="_94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126"}</definedName>
    <definedName name="_94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125"}</definedName>
    <definedName name="_94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124"}</definedName>
    <definedName name="_94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123"}</definedName>
    <definedName name="_94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122"}</definedName>
    <definedName name="_95__123Graph_ACHART_58" hidden="1">#REF!</definedName>
    <definedName name="_95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8.601072&amp;VAR:P=1&amp;VAR:DATE=20060704"}</definedName>
    <definedName name="_95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121"}</definedName>
    <definedName name="_95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120"}</definedName>
    <definedName name="_95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119"}</definedName>
    <definedName name="_95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118"}</definedName>
    <definedName name="_95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117"}</definedName>
    <definedName name="_95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116"}</definedName>
    <definedName name="_95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115"}</definedName>
    <definedName name="_95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114"}</definedName>
    <definedName name="_95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113"}</definedName>
    <definedName name="_95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112"}</definedName>
    <definedName name="_96__123Graph_ACHART_59" hidden="1">#REF!</definedName>
    <definedName name="_96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8.609201&amp;VAR:P=1&amp;VAR:DATE=20060602"}</definedName>
    <definedName name="_96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111"}</definedName>
    <definedName name="_96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110"}</definedName>
    <definedName name="_96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109"}</definedName>
    <definedName name="_96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108"}</definedName>
    <definedName name="_96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107"}</definedName>
    <definedName name="_96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106"}</definedName>
    <definedName name="_96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105"}</definedName>
    <definedName name="_96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104"}</definedName>
    <definedName name="_96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103"}</definedName>
    <definedName name="_96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102"}</definedName>
    <definedName name="_97__123Graph_ACHART_6" hidden="1">#REF!</definedName>
    <definedName name="_97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9.074288&amp;VAR:P=1&amp;VAR:DATE=20060504"}</definedName>
    <definedName name="_97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101"}</definedName>
    <definedName name="_97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100"}</definedName>
    <definedName name="_97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99"}</definedName>
    <definedName name="_97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98"}</definedName>
    <definedName name="_97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97"}</definedName>
    <definedName name="_97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96"}</definedName>
    <definedName name="_97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95"}</definedName>
    <definedName name="_97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94"}</definedName>
    <definedName name="_97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93"}</definedName>
    <definedName name="_97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92"}</definedName>
    <definedName name="_98__123Graph_ACHART_60" hidden="1">#REF!</definedName>
    <definedName name="_98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9.145898&amp;VAR:P=1&amp;VAR:DATE=20060404"}</definedName>
    <definedName name="_98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91"}</definedName>
    <definedName name="_98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90"}</definedName>
    <definedName name="_98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89"}</definedName>
    <definedName name="_98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88"}</definedName>
    <definedName name="_98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87"}</definedName>
    <definedName name="_98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86"}</definedName>
    <definedName name="_98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85"}</definedName>
    <definedName name="_98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84"}</definedName>
    <definedName name="_98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83"}</definedName>
    <definedName name="_98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82"}</definedName>
    <definedName name="_99__123Graph_ACHART_61" hidden="1">#REF!</definedName>
    <definedName name="_99__FDSAUDITLINK__" hidden="1">{"fdsup://directions/FAT%20Viewer?WINDOW=first_popup&amp;DYN_ARGS=TRUE&amp;START_MAXIMIZED=FALSE&amp;TITLEBAR=FactSet Market Aggregates&amp;ACTION=UPDATE&amp;CREATOR=FACTSET&amp;HEIGHT=525&amp;WIDTH=500&amp;DOC_NAME=FAT:FMA_AUDIT_SUMMARY.FAT&amp;VAR:CURRENCY=USD&amp;VAR:AUDIT_ID=990500&amp;VAR:CALC_M","ODE=PORTFOLIO&amp;VAR:CHGPERIOD=NA&amp;DISPLAY_STRING=audit&amp;VAR:FQLFORMULA=FMA_EVAL_EBIT&amp;VAR:MEASURE=EVEBIT&amp;VAR:NULL=.HTML&amp;VAR:PED=2007&amp;VAR:PERIOD=CY&amp;VAR:THRESH=-|-|-|-|-|-&amp;VAR:PCT=N&amp;VAR:V=8.878085&amp;VAR:P=1&amp;VAR:DATE=20060303"}</definedName>
    <definedName name="_990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81"}</definedName>
    <definedName name="_991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80"}</definedName>
    <definedName name="_992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79"}</definedName>
    <definedName name="_993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78"}</definedName>
    <definedName name="_994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77"}</definedName>
    <definedName name="_995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76"}</definedName>
    <definedName name="_996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75"}</definedName>
    <definedName name="_997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74"}</definedName>
    <definedName name="_998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73"}</definedName>
    <definedName name="_999__FDSAUDITLINK__" hidden="1">{"fdsup://directions/FAT Viewer?action=UPDATE&amp;creator=factset&amp;DYN_ARGS=TRUE&amp;DOC_NAME=FAT:FQL_AUDITING_CLIENT_TEMPLATE.FAT&amp;display_string=Audit&amp;VAR:KEY=VGZORULKPE&amp;VAR:QUERY=RkVfVkFMVUFUSU9OKCdQRScsJ01FQU4nLCdBTk5VQUxfUk9MTCcsJysxJyw0LzQvMjAwMCwwLEFNLCcnKQ==&amp;","WINDOW=FIRST_POPUP&amp;HEIGHT=450&amp;WIDTH=450&amp;START_MAXIMIZED=FALSE&amp;VAR:CALENDAR=FIVEDAY&amp;VAR:SYMBOL=B1WT5G&amp;VAR:INDEX=72"}</definedName>
    <definedName name="_a1" localSheetId="12" hidden="1">{"mgmt forecast",#N/A,FALSE,"Mgmt Forecast";"dcf table",#N/A,FALSE,"Mgmt Forecast";"sensitivity",#N/A,FALSE,"Mgmt Forecast";"table inputs",#N/A,FALSE,"Mgmt Forecast";"calculations",#N/A,FALSE,"Mgmt Forecast"}</definedName>
    <definedName name="_a1" hidden="1">{"mgmt forecast",#N/A,FALSE,"Mgmt Forecast";"dcf table",#N/A,FALSE,"Mgmt Forecast";"sensitivity",#N/A,FALSE,"Mgmt Forecast";"table inputs",#N/A,FALSE,"Mgmt Forecast";"calculations",#N/A,FALSE,"Mgmt Forecast"}</definedName>
    <definedName name="_A11" localSheetId="12" hidden="1">{#N/A,#N/A,FALSE,"Umsatz 99";#N/A,#N/A,FALSE,"ER 99 "}</definedName>
    <definedName name="_A11" hidden="1">{#N/A,#N/A,FALSE,"Umsatz 99";#N/A,#N/A,FALSE,"ER 99 "}</definedName>
    <definedName name="_a2" localSheetId="12"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bc1" localSheetId="12" hidden="1">{#N/A,#N/A,TRUE,"Cover sheet";#N/A,#N/A,TRUE,"Summary";#N/A,#N/A,TRUE,"Key Assumptions";#N/A,#N/A,TRUE,"Profit &amp; Loss";#N/A,#N/A,TRUE,"Balance Sheet";#N/A,#N/A,TRUE,"Cashflow";#N/A,#N/A,TRUE,"IRR";#N/A,#N/A,TRUE,"Ratios";#N/A,#N/A,TRUE,"Debt analysis"}</definedName>
    <definedName name="_abc1" hidden="1">{#N/A,#N/A,TRUE,"Cover sheet";#N/A,#N/A,TRUE,"Summary";#N/A,#N/A,TRUE,"Key Assumptions";#N/A,#N/A,TRUE,"Profit &amp; Loss";#N/A,#N/A,TRUE,"Balance Sheet";#N/A,#N/A,TRUE,"Cashflow";#N/A,#N/A,TRUE,"IRR";#N/A,#N/A,TRUE,"Ratios";#N/A,#N/A,TRUE,"Debt analysis"}</definedName>
    <definedName name="_adf1" localSheetId="12" hidden="1">{#N/A,#N/A,TRUE,"Cover sheet";#N/A,#N/A,TRUE,"Summary";#N/A,#N/A,TRUE,"Key Assumptions";#N/A,#N/A,TRUE,"Profit &amp; Loss";#N/A,#N/A,TRUE,"Balance Sheet";#N/A,#N/A,TRUE,"Cashflow";#N/A,#N/A,TRUE,"IRR";#N/A,#N/A,TRUE,"Ratios";#N/A,#N/A,TRUE,"Debt analysis"}</definedName>
    <definedName name="_adf1" hidden="1">{#N/A,#N/A,TRUE,"Cover sheet";#N/A,#N/A,TRUE,"Summary";#N/A,#N/A,TRUE,"Key Assumptions";#N/A,#N/A,TRUE,"Profit &amp; Loss";#N/A,#N/A,TRUE,"Balance Sheet";#N/A,#N/A,TRUE,"Cashflow";#N/A,#N/A,TRUE,"IRR";#N/A,#N/A,TRUE,"Ratios";#N/A,#N/A,TRUE,"Debt analysis"}</definedName>
    <definedName name="_ADR1" localSheetId="12">'[5]Mode d emploie et exemple'!$C$9</definedName>
    <definedName name="_ADR1">#REF!</definedName>
    <definedName name="_ADR2">#REF!</definedName>
    <definedName name="_ADR3" localSheetId="12">'[5]Mode d emploie et exemple'!$C$11</definedName>
    <definedName name="_ADR3">#REF!</definedName>
    <definedName name="_ADR4" localSheetId="12">#REF!</definedName>
    <definedName name="_ADR4">#REF!</definedName>
    <definedName name="_ADR5" localSheetId="12">'[5]Mode d emploie et exemple'!$C$13</definedName>
    <definedName name="_ADR5">#REF!</definedName>
    <definedName name="_All1" localSheetId="1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ll1"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_ASD1" localSheetId="12">#REF!</definedName>
    <definedName name="_ASD1">#REF!</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0</definedName>
    <definedName name="_AtRisk_SimSetting_SimNameCount" hidden="1">0</definedName>
    <definedName name="_AtRisk_SimSetting_SmartSensitivityAnalysisEnabled" hidden="1">TRUE</definedName>
    <definedName name="_AtRisk_SimSetting_StdRecalcBehavior" hidden="1">0</definedName>
    <definedName name="_AtRisk_SimSetting_StdRecalcWithoutRiskStatic" hidden="1">0</definedName>
    <definedName name="_AtRisk_SimSetting_StdRecalcWithoutRiskStaticPercentile" hidden="1">0.5</definedName>
    <definedName name="_aut">"Glenn Luk, Deutsche Bank AG"</definedName>
    <definedName name="_Automa_Permi">#REF!</definedName>
    <definedName name="_b" hidden="1">#REF!</definedName>
    <definedName name="_bb1"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00F8C1F0AEE84F7E9E330C58A62EAE8B.edm" hidden="1">#REF!</definedName>
    <definedName name="_bdm.01AFD741E1E0471EA147FCC266B0AA47.edm" hidden="1">#REF!</definedName>
    <definedName name="_bdm.026E415F87EA492793032F47809580AA.edm" hidden="1">#REF!</definedName>
    <definedName name="_bdm.0279A1C4B8CA40759E71F94AE934C90C.edm" hidden="1">#REF!</definedName>
    <definedName name="_bdm.02E29E7B1053433EA3CCCBE4E5141596.edm" hidden="1">#REF!</definedName>
    <definedName name="_bdm.035B7F15451D4132981BF114C0FFA24B.edm" hidden="1">#REF!</definedName>
    <definedName name="_bdm.044B78F873D4431BB8A1BA702AE023C3.edm" hidden="1">#REF!</definedName>
    <definedName name="_bdm.04C5AA2600C748D9976A3AFD2C93DCC8.edm" hidden="1">#REF!</definedName>
    <definedName name="_bdm.05014202F2F74FEBA82C7ECB9BD89D08.edm" hidden="1">#REF!</definedName>
    <definedName name="_bdm.058D208A5458424EA918CDF2CA7E689D.edm" hidden="1">#REF!</definedName>
    <definedName name="_bdm.078682DCAB16450A85FD74463F1BD950.edm" hidden="1">#REF!</definedName>
    <definedName name="_bdm.07B5818A383F4DC2A6BFA30C130CBB78.edm" hidden="1">#REF!</definedName>
    <definedName name="_bdm.087E946894864BDCA93D70DD860E808B.edm" hidden="1">#REF!</definedName>
    <definedName name="_bdm.09CD0746E3164DD58E3E9B82438E8142.edm" hidden="1">#REF!</definedName>
    <definedName name="_bdm.0A13C7D5A4AD4235934AA9C28992363E.edm" hidden="1">#REF!</definedName>
    <definedName name="_bdm.0C6731EA5BB446B486226ADC061E5B55.edm" hidden="1">#REF!</definedName>
    <definedName name="_bdm.115ADD277AB34B0C9B88ECFBF496249B.edm" hidden="1">#REF!</definedName>
    <definedName name="_bdm.11EB72ACE3374B1CB252FDD683429D59.edm" hidden="1">#REF!</definedName>
    <definedName name="_bdm.11F1EBBB54C14957B5FFCE54DD20E1C2.edm" hidden="1">#REF!</definedName>
    <definedName name="_bdm.1319861F06134A5289493023B92E1FDE.edm" hidden="1">#REF!</definedName>
    <definedName name="_bdm.14D1A22932234486A69AAF8B879B86C4.edm" hidden="1">#REF!</definedName>
    <definedName name="_bdm.1571518A11C24C97A38D4DE75B053AFD.edm" hidden="1">#REF!</definedName>
    <definedName name="_bdm.18648CE7D7374A9493CD98BD470140A1.edm" hidden="1">#REF!</definedName>
    <definedName name="_bdm.18B6514E554249FF9974885266F854F9.edm" hidden="1">#REF!</definedName>
    <definedName name="_bdm.19664DB5800A41DA8889F2962725A1AF.edm" hidden="1">#REF!</definedName>
    <definedName name="_bdm.19A8D364E53543C88276280D6F015454.edm" hidden="1">#REF!</definedName>
    <definedName name="_bdm.1AF4D27A0D474BF185C5A9CD1C5EAE38.edm" hidden="1">#REF!</definedName>
    <definedName name="_bdm.1D18DF6CFA684AC680C55077554D7B94.edm" hidden="1">#REF!</definedName>
    <definedName name="_bdm.1ECA09EBBF0E4256A19746757E15BB40.edm" hidden="1">#REF!</definedName>
    <definedName name="_bdm.1F23365CEC7D42D0A8590B6F1AD6CE9D.edm" hidden="1">#REF!</definedName>
    <definedName name="_bdm.2219B6B9DA9A409BB48FB49235AB2BF4.edm" hidden="1">#REF!</definedName>
    <definedName name="_bdm.226B7C1BB5F647FB96BDC02D5EE775A9.edm" hidden="1">#REF!</definedName>
    <definedName name="_bdm.226CB6BCC67D4048B8BE34661D9B240F.edm" hidden="1">#REF!</definedName>
    <definedName name="_bdm.237DA038DC964BCFAF1F66A962FD9166.edm" hidden="1">#REF!</definedName>
    <definedName name="_bdm.23ACB19651624E198FEB76D0B96F476D.edm" hidden="1">#REF!</definedName>
    <definedName name="_bdm.261112BAE8204F8280374C78A1E02552.edm" hidden="1">#REF!</definedName>
    <definedName name="_bdm.27D6534ED2D94BC49A5D0622B99BFA1C.edm" hidden="1">#REF!</definedName>
    <definedName name="_bdm.28CA861A83D848F2BA2338062BB287BF.edm" hidden="1">#REF!</definedName>
    <definedName name="_bdm.2996A5B0E6A34417BFDFDBE23CE722F9.edm" hidden="1">#REF!</definedName>
    <definedName name="_bdm.2C3CA4505E3349009AB12B772B0FD949.edm" hidden="1">#REF!</definedName>
    <definedName name="_bdm.2C84A3B80B434D40BBF2FCC060EC8AA8.edm" hidden="1">#REF!</definedName>
    <definedName name="_bdm.2E5C3B24FC524D7985618B092F3CEBF5.edm" hidden="1">#REF!</definedName>
    <definedName name="_bdm.2E67EE077920481EAD22E06729917489.edm" hidden="1">#REF!</definedName>
    <definedName name="_bdm.2FFA9C4FA8A44F3882F94F9A0A6C23F3.edm" hidden="1">#REF!</definedName>
    <definedName name="_bdm.30484BAB68864839B57CBAF583C21D7F.edm" hidden="1">#REF!</definedName>
    <definedName name="_bdm.3139FCD7EB134E81B1D50BD2FF420CFF.edm" hidden="1">#REF!</definedName>
    <definedName name="_bdm.339B2887BF554B1FBCE3EB5D963035A7.edm" hidden="1">#REF!</definedName>
    <definedName name="_bdm.33FE6A8E2F1B4E1DA0730B6A74829E3E.edm" hidden="1">#REF!</definedName>
    <definedName name="_bdm.34C4DAD029D048F19B9531FEFBB3F150.edm" hidden="1">#REF!</definedName>
    <definedName name="_bdm.366416D132E9473EBC9264C3384F125F.edm" hidden="1">#REF!</definedName>
    <definedName name="_bdm.38B946E762234FBCBC1068E909CF0203.edm" hidden="1">#REF!</definedName>
    <definedName name="_bdm.39B5F4EF55F7495D98C6416A9F8AB71E.edm" hidden="1">#REF!</definedName>
    <definedName name="_bdm.3A9120BA774047759840A4900C80A67C.edm" hidden="1">#REF!</definedName>
    <definedName name="_bdm.3AA1F6EBE94E4EF2A6B8885CA15A3AC0.edm" hidden="1">#REF!</definedName>
    <definedName name="_bdm.3AF72A07E6B8499FA49F1DAE99861A95.edm" hidden="1">#REF!</definedName>
    <definedName name="_bdm.3BE3F974D62D4340AEB7121E8FC912A6.edm" hidden="1">#REF!</definedName>
    <definedName name="_bdm.3C6FEB15B3724B629EB475F3DDABB357.edm" hidden="1">#REF!</definedName>
    <definedName name="_bdm.3FB8BE64D2964A24B1498FEB92064258.edm" hidden="1">#REF!</definedName>
    <definedName name="_bdm.401F84BFA04F41818F0A4ACDDF8E5D2D.edm" hidden="1">#REF!</definedName>
    <definedName name="_bdm.418638C7AAD843FFAE8A28CD0C61E862.edm" hidden="1">#REF!</definedName>
    <definedName name="_bdm.425FA07D07574069B675E5DC56A3AA1A.edm" hidden="1">#REF!</definedName>
    <definedName name="_bdm.44C4106DCB464E51951B6B466B6FD355.edm" hidden="1">#REF!</definedName>
    <definedName name="_bdm.453A889421374585A44D397776A28F15.edm" hidden="1">#REF!</definedName>
    <definedName name="_bdm.46EF9FC0291D4DA08BB286A25B3ACC0A.edm" hidden="1">#REF!</definedName>
    <definedName name="_bdm.4AF1D6D46E8A431BBE3FBDF4CC55FE7A.edm" hidden="1">#REF!</definedName>
    <definedName name="_bdm.4B9D4F2C3B5C4E6FA54E8EA5AD9A430B.edm" hidden="1">#REF!</definedName>
    <definedName name="_bdm.4C0F54E9AF7344ABA9A0347E5BDEA6A7.edm" hidden="1">#REF!</definedName>
    <definedName name="_bdm.4D19D1CD9BF4440D85BC3AB498160BBB.edm" hidden="1">#REF!</definedName>
    <definedName name="_bdm.4E34CC37C4C24503B0558313D9E50F3E.edm" hidden="1">#REF!</definedName>
    <definedName name="_bdm.4FBDA0C918784FFFB4DBAA077C6F4A9B.edm" hidden="1">#REF!</definedName>
    <definedName name="_bdm.4FF860A5797C4BE592AC8C2FA6E79FBD.edm" hidden="1">#REF!</definedName>
    <definedName name="_bdm.507D8D2867AB48E79834FFAAA18F4579.edm" hidden="1">#REF!</definedName>
    <definedName name="_bdm.530B87BE160944719711D54C5B399A5C.edm" hidden="1">#REF!</definedName>
    <definedName name="_bdm.531110BFAEF24C429E73ED95EEAB2B40.edm" hidden="1">#REF!</definedName>
    <definedName name="_bdm.548297D9B3D94DE991264CC1CBBBC526.edm" hidden="1">#REF!</definedName>
    <definedName name="_bdm.54EB130DF64A4EC49845D37253F1BA5F.edm" hidden="1">#REF!</definedName>
    <definedName name="_bdm.55798541B9994E74B8C9163FD6ABCE05.edm" hidden="1">#REF!</definedName>
    <definedName name="_bdm.58349C7A62924C75B48EAFA9D57BABB0.edm" hidden="1">#REF!</definedName>
    <definedName name="_bdm.58B17DBFCA594D539EEDD3473D4E273E.edm" hidden="1">#REF!</definedName>
    <definedName name="_bdm.593BE703A11C40A38BAF66CB8B1A6BD3.edm" hidden="1">#REF!</definedName>
    <definedName name="_bdm.5949FC4457714059AA9ADC9294E91924.edm" hidden="1">#REF!</definedName>
    <definedName name="_bdm.5B300F37236A4A9691C4FC763C7191C3.edm" hidden="1">#REF!</definedName>
    <definedName name="_bdm.5BDBA408658A42ABA4D27C8B84D4F336.edm" hidden="1">#REF!</definedName>
    <definedName name="_bdm.5CE979E6AB914378B05D42515599CE5E.edm" hidden="1">#REF!</definedName>
    <definedName name="_bdm.5D197EC2CD8B4E92B849AB1BE68CAEB5.edm" hidden="1">#REF!</definedName>
    <definedName name="_bdm.5D685B7C6E1841F0AEA8317EB4425264.edm" hidden="1">#REF!</definedName>
    <definedName name="_bdm.5E680638CD884488B71DD42401B22F1E.edm" hidden="1">#REF!</definedName>
    <definedName name="_bdm.5F204B348A174A308A8A7F8A9E210839.edm" hidden="1">#REF!</definedName>
    <definedName name="_bdm.607178F1428245A4BAB350DD20C8638E.edm" hidden="1">#REF!</definedName>
    <definedName name="_bdm.6080B0A4085647EA88DC771BF1745994.edm" hidden="1">#REF!</definedName>
    <definedName name="_bdm.60D223D35E754FC392DE0C05F0969CD9.edm" hidden="1">#REF!</definedName>
    <definedName name="_bdm.6469693EEE2841B6AE43A0CC0FCD709D.edm" hidden="1">#REF!</definedName>
    <definedName name="_bdm.667D2DE97C5245F3B451EF093B2A035F.edm" hidden="1">#REF!</definedName>
    <definedName name="_bdm.68346EF30B204E7E9A3F991BC6026ECC.edm" hidden="1">#REF!</definedName>
    <definedName name="_bdm.6B03A9D88D1D4C9AB2F425F62D3F7648.edm" hidden="1">#REF!</definedName>
    <definedName name="_bdm.6F16CC4425154F899AE582CCD1C48D5C.edm" hidden="1">#REF!</definedName>
    <definedName name="_bdm.6FC039CADC974FFA9B5F8289F9106A69.edm" hidden="1">#REF!</definedName>
    <definedName name="_bdm.727883102B3F4449AC13E0E7D30F8866.edm" hidden="1">#REF!</definedName>
    <definedName name="_bdm.731976C0BE05414D9A0C40AE99E0AC66.edm" hidden="1">#REF!</definedName>
    <definedName name="_bdm.75CD7042B4C5449095D0FEAF568F54D3.edm" hidden="1">#REF!</definedName>
    <definedName name="_bdm.7C504F7C1D1348D6A333CD9096D8728A.edm" hidden="1">#REF!</definedName>
    <definedName name="_bdm.7D890F2226B34DCA9CB5A77D3B3202AF.edm" hidden="1">#REF!</definedName>
    <definedName name="_bdm.7EEE19BA4EAD4B8FB77BF920E78CE2F8.edm" hidden="1">#REF!</definedName>
    <definedName name="_bdm.7F704CA7CC2541458BBD8E3DFA59C9BC.edm" hidden="1">#REF!</definedName>
    <definedName name="_bdm.7FEE6DED59DE408EB12410A54A596A3B.edm" hidden="1">#REF!</definedName>
    <definedName name="_bdm.81D1DA566BBD4433AB31383381455003.edm" hidden="1">#REF!</definedName>
    <definedName name="_bdm.8406FB1A1E384E209C79B9DB129038B7.edm" hidden="1">#REF!</definedName>
    <definedName name="_bdm.86042226DDEE4D048BE6C28B0F955A5C.edm" hidden="1">#REF!</definedName>
    <definedName name="_bdm.868F46CB671C4A2DACA255E16959E6BF.edm" hidden="1">#REF!</definedName>
    <definedName name="_bdm.86C43821B5324A619C3E91C26CDD7F1D.edm" hidden="1">#REF!</definedName>
    <definedName name="_bdm.879B950EBBAB4597B88189350706EC93.edm" hidden="1">#REF!</definedName>
    <definedName name="_bdm.8949AF5D6189484EAFD2B53B75683BEA.edm" hidden="1">#REF!</definedName>
    <definedName name="_bdm.8A66E97D23FC422BA3CAC14C1BFB862F.edm" hidden="1">#REF!</definedName>
    <definedName name="_bdm.8ED13FCACB224ADA809E700D800C2AB1.edm" hidden="1">#REF!</definedName>
    <definedName name="_bdm.9040962DE71341E39886CB94D12B2D03.edm" hidden="1">#REF!</definedName>
    <definedName name="_bdm.90B63CE547164879842C3ADB6C6F8101.edm" hidden="1">#REF!</definedName>
    <definedName name="_bdm.9295F12114F444008CD39A46775718C2.edm" hidden="1">#REF!</definedName>
    <definedName name="_bdm.95D4FDB648F64696805CD819418ECEC8.edm" hidden="1">#REF!</definedName>
    <definedName name="_bdm.95D97703F0B44275930D649261210A38.edm" hidden="1">#REF!</definedName>
    <definedName name="_bdm.96D74F9498E846D1A7B67D3134610AD0.edm" hidden="1">#REF!</definedName>
    <definedName name="_bdm.979747B70DB24351B69529E2178CFBB1.edm" hidden="1">#REF!</definedName>
    <definedName name="_bdm.986DF0CFD4EC49059F5ED39C1C52ACBE.edm" hidden="1">#REF!</definedName>
    <definedName name="_bdm.990882EC7A9547C5BDF0FEF9C9B66803.edm" hidden="1">#REF!</definedName>
    <definedName name="_bdm.99B52E7D6C5D40F484C392FE1E2F146E.edm" hidden="1">#REF!</definedName>
    <definedName name="_bdm.9C0DFF62FAB0445AA2F48953CB4C3F7F.edm" hidden="1">#REF!</definedName>
    <definedName name="_bdm.9CF1EC782CA246C5B743B60E78EFF75A.edm" hidden="1">#REF!</definedName>
    <definedName name="_bdm.9F3A802589F040AFAFEDC5AD8C674EA8.edm" hidden="1">#REF!</definedName>
    <definedName name="_bdm.9F4E04C01857407C983991AE261A4C55.edm" hidden="1">#REF!</definedName>
    <definedName name="_bdm.A02D80F893DD4C7DA6D997E701C867FB.edm" hidden="1">#REF!</definedName>
    <definedName name="_bdm.A313FF79E65749D3B29F774BC918D3A6.edm" hidden="1">#REF!</definedName>
    <definedName name="_bdm.A4A86A2386D04088BE2218E4CF198A15.edm" hidden="1">#REF!</definedName>
    <definedName name="_bdm.A58A370C6B3E40789EC48480A019B5D7.edm" hidden="1">#REF!</definedName>
    <definedName name="_bdm.A8B7A2F9FC004A0CB02C8D1627C14500.edm" hidden="1">#REF!</definedName>
    <definedName name="_bdm.AA2D1225C84A4CE2B2DC90AD28F2A3A9.edm" hidden="1">#REF!</definedName>
    <definedName name="_bdm.AAAD4EBC4D84431F9EBE05E78E3381F9.edm" hidden="1">#REF!</definedName>
    <definedName name="_bdm.ADFF0AD699A14ECC8C6CCEC212DC376F.edm" hidden="1">#REF!</definedName>
    <definedName name="_bdm.AE13FB9F0DE0429C8060FD35959DA571.edm" hidden="1">#REF!</definedName>
    <definedName name="_bdm.AECA246EF2AF489CB05303397C716DD4.edm" hidden="1">#REF!</definedName>
    <definedName name="_bdm.AF4DAB77B42C47A5AF366C97A1D0797D.edm" hidden="1">#REF!</definedName>
    <definedName name="_bdm.B1459109D8464A268709F1371CCA7BA9.edm" hidden="1">#REF!</definedName>
    <definedName name="_bdm.B1822B631AE6420094BCB2BB4E7D5DE9.edm" hidden="1">#REF!</definedName>
    <definedName name="_bdm.B6C5C62106DD4BF7ACBEFA3BCE8C70BA.edm" hidden="1">#REF!</definedName>
    <definedName name="_bdm.B78116D213F14D529F6616F0DAF07BF9.edm" hidden="1">#REF!</definedName>
    <definedName name="_bdm.B7CC83D9B1D34661812434787CF5F95D.edm" hidden="1">#REF!</definedName>
    <definedName name="_bdm.BBE3C6B83FCD4BC2ACDE8742A674C78D.edm" hidden="1">#REF!</definedName>
    <definedName name="_bdm.BC29085518334D03882155F09566CC75.edm" hidden="1">#REF!</definedName>
    <definedName name="_bdm.BC30BD55116F49D1A197F40879DC527D.edm" hidden="1">#REF!</definedName>
    <definedName name="_bdm.BF6474B55C834703A3EA73C29910DA96.edm" hidden="1">#REF!</definedName>
    <definedName name="_bdm.C013AF76C8144A4B91339183F93182FF.edm" hidden="1">#REF!</definedName>
    <definedName name="_bdm.C09AC196E47748DDBABB6A173FC45B46.edm" hidden="1">#REF!</definedName>
    <definedName name="_bdm.C13E978D53524E969BBFAD5BBE2152D4.edm" hidden="1">#REF!</definedName>
    <definedName name="_bdm.C298F527AE0E41F4992219663A9F440D.edm" hidden="1">#REF!</definedName>
    <definedName name="_bdm.C8F18C8F8948425C91A935BF3E4FB313.edm" hidden="1">#REF!</definedName>
    <definedName name="_bdm.C95218118DED45C898E0CA5A74BCA5EE.edm" hidden="1">#REF!</definedName>
    <definedName name="_bdm.C972B6F1ABA4497299ACBEA97DA3BD42.edm" hidden="1">#REF!</definedName>
    <definedName name="_bdm.CA0C704210A94C66BD5F6061790DB6BE.edm" hidden="1">#REF!</definedName>
    <definedName name="_bdm.CC0F7378C134478D9455FC66C47BDA63.edm" hidden="1">#REF!</definedName>
    <definedName name="_bdm.CD96A1EAB25C458E89527788EFEBB75B.edm" hidden="1">#REF!</definedName>
    <definedName name="_bdm.CEE1C536021043C99F704AAB5CCCCC21.edm" hidden="1">#REF!</definedName>
    <definedName name="_bdm.CFFEE0AE659F496E94236A416E914EC0.edm" hidden="1">#REF!</definedName>
    <definedName name="_bdm.D1906E8CFECF4D27A34711559B5FD808.edm" hidden="1">#REF!</definedName>
    <definedName name="_bdm.D35E7E7C923D49759F062D3C711F4FE4.edm" hidden="1">#REF!</definedName>
    <definedName name="_bdm.D48782E1C8FA4EEFABA05726306CB5E5.edm" hidden="1">#REF!</definedName>
    <definedName name="_bdm.D6A87815FA374C0F83AF4E4E796B3255.edm" hidden="1">#REF!</definedName>
    <definedName name="_bdm.D7E93CD52D364F96BEB987F2301643B6.edm" hidden="1">#REF!</definedName>
    <definedName name="_bdm.D8226746037A4B218F06698B6B570FD4.edm" hidden="1">#REF!</definedName>
    <definedName name="_bdm.D8C62E3F3AF54583BFD9D1CEDB86363F.edm" hidden="1">#REF!</definedName>
    <definedName name="_bdm.D9647C9384E94C838295427177986253.edm" hidden="1">#REF!</definedName>
    <definedName name="_bdm.DE35B7FCA6F2424BB2FD74B42BDF26B4.edm" hidden="1">#REF!</definedName>
    <definedName name="_bdm.E0EF58331C44448FA34C7A723D54486B.edm" hidden="1">#REF!</definedName>
    <definedName name="_bdm.E1DF16FB2B5046DEAF5B79DB3D248DAD.edm" hidden="1">#REF!</definedName>
    <definedName name="_bdm.E282A148E1B34FAC820DF3BE9C378E20.edm" hidden="1">#REF!</definedName>
    <definedName name="_bdm.E309CE7A6A4F48BFAB37D0920C44228C.edm" hidden="1">#REF!</definedName>
    <definedName name="_bdm.E326F959E4274B4CAF3FC1F9ACBB28A4.edm" hidden="1">#REF!</definedName>
    <definedName name="_bdm.E3BBA617384C4753B5C2429E9C5A9ADB.edm" hidden="1">#REF!</definedName>
    <definedName name="_bdm.E7D57D873EF34D8DA9DF4B27EB54CB68.edm" hidden="1">#REF!</definedName>
    <definedName name="_bdm.EA58702F64404AF9938714214098E646.edm" hidden="1">#REF!</definedName>
    <definedName name="_bdm.EB0C890C47524AAFAD2BF0A3D4DAAAA2.edm" hidden="1">#REF!</definedName>
    <definedName name="_bdm.EB9979BDFB644EC7AD69D818851647F0.edm" hidden="1">#REF!</definedName>
    <definedName name="_bdm.EBC9F1DFAF3F4F9983CBD585160AB389.edm" hidden="1">#REF!</definedName>
    <definedName name="_bdm.F0FDC03373DE4D1C984C5E191DBFC3D4.edm" hidden="1">#REF!</definedName>
    <definedName name="_bdm.F10A135B228447E4B56BA8269EFE4612.edm" hidden="1">#REF!</definedName>
    <definedName name="_bdm.F2747C8D16B94C689D7C84DD43FAAFBC.edm" hidden="1">#REF!</definedName>
    <definedName name="_bdm.F2AB05F21C664F7EA7BE6B0C9093044F.edm" hidden="1">#REF!</definedName>
    <definedName name="_bdm.F2D2B4EC5E284E50B0618DB0C6CC40A5.edm" hidden="1">#REF!</definedName>
    <definedName name="_bdm.F33B2FB3A8FD4562A9119CE2F61C29B7.edm" hidden="1">#REF!</definedName>
    <definedName name="_bdm.F34F3177006D437E99E636EE1175B9A7.edm" hidden="1">#REF!</definedName>
    <definedName name="_bdm.F82148EE4465411192454C0AEEA242F4.edm" hidden="1">#REF!</definedName>
    <definedName name="_bdm.F9A492EDE72E42BC98724F960FDF3351.edm" hidden="1">#REF!</definedName>
    <definedName name="_bdm.FastTrackBookmark.08_02_2010_11_02_19.edm" hidden="1">#REF!</definedName>
    <definedName name="_bdm.FC8F03F641C445D4B30ED3F762AC67AA.edm" hidden="1">#REF!</definedName>
    <definedName name="_bdm.FF2B68435B2B4A4FA794165F106E33D2.edm" hidden="1">#REF!</definedName>
    <definedName name="_bdm.FFA36AF7355A443284B0B95F791D72ED.edm" hidden="1">#REF!</definedName>
    <definedName name="_BGH678" hidden="1">{"'Break down'!$A$4"}</definedName>
    <definedName name="_BGT543" hidden="1">{"'Break down'!$A$4"}</definedName>
    <definedName name="_BGT564" hidden="1">{"'Break down'!$A$4"}</definedName>
    <definedName name="_BQ4.1" hidden="1">#REF!</definedName>
    <definedName name="_BQ4.11" hidden="1">#REF!</definedName>
    <definedName name="_BQ4.12" hidden="1">#REF!</definedName>
    <definedName name="_BQ4.13" hidden="1">#REF!</definedName>
    <definedName name="_BQ4.14" hidden="1">#REF!</definedName>
    <definedName name="_BQ4.16" hidden="1">#REF!</definedName>
    <definedName name="_BQ4.17" hidden="1">#REF!</definedName>
    <definedName name="_BQ4.18" hidden="1">#REF!</definedName>
    <definedName name="_BQ4.19" hidden="1">#REF!</definedName>
    <definedName name="_BQ4.20" hidden="1">#REF!</definedName>
    <definedName name="_BQ4.6" hidden="1">#REF!</definedName>
    <definedName name="_BQ4.7" hidden="1">#REF!</definedName>
    <definedName name="_BUS1">"Forecast"</definedName>
    <definedName name="_BUS2">"Forecast"</definedName>
    <definedName name="_BUS3">"Forecast"</definedName>
    <definedName name="_BUS4">"Forecast"</definedName>
    <definedName name="_BVF765" hidden="1">{"'Break down'!$A$4"}</definedName>
    <definedName name="_c" localSheetId="12" hidden="1">{"Fiesta Facer Page",#N/A,FALSE,"Q_C_S";"Fiesta Main Page",#N/A,FALSE,"V_L";"Fiesta 95BP Struct",#N/A,FALSE,"StructBP";"Fiesta Post 95BP Struct",#N/A,FALSE,"AdjStructBP"}</definedName>
    <definedName name="_c" hidden="1">{"Fiesta Facer Page",#N/A,FALSE,"Q_C_S";"Fiesta Main Page",#N/A,FALSE,"V_L";"Fiesta 95BP Struct",#N/A,FALSE,"StructBP";"Fiesta Post 95BP Struct",#N/A,FALSE,"AdjStructBP"}</definedName>
    <definedName name="_c190C310">"Formula fixed. Name can be deleted."</definedName>
    <definedName name="_CCS10" localSheetId="12">#REF!</definedName>
    <definedName name="_CCS10">#REF!</definedName>
    <definedName name="_CCS5" localSheetId="12">#REF!</definedName>
    <definedName name="_CCS5">#REF!</definedName>
    <definedName name="_CCS6" localSheetId="12">#REF!</definedName>
    <definedName name="_CCS6">#REF!</definedName>
    <definedName name="_CCS7" localSheetId="12">[6]Intro!$I$17</definedName>
    <definedName name="_CCS7">#REF!</definedName>
    <definedName name="_CCS8" localSheetId="12">#REF!</definedName>
    <definedName name="_CCS8">#REF!</definedName>
    <definedName name="_CCS9" localSheetId="12">[6]Intro!$K$17</definedName>
    <definedName name="_CCS9">#REF!</definedName>
    <definedName name="_CCY1">#REF!</definedName>
    <definedName name="_CCY2">#REF!</definedName>
    <definedName name="_cf564" hidden="1">{"'Break down'!$A$4"}</definedName>
    <definedName name="_cfd56" hidden="1">{"'Break down'!$A$4"}</definedName>
    <definedName name="_Co50" localSheetId="12" hidden="1">{#N/A,"DR",FALSE,"increm pf";#N/A,"MAMSI",FALSE,"increm pf";#N/A,"MAXI",FALSE,"increm pf";#N/A,"PCAM",FALSE,"increm pf";#N/A,"PHSV",FALSE,"increm pf";#N/A,"SIE",FALSE,"increm pf"}</definedName>
    <definedName name="_Co50" hidden="1">{#N/A,"DR",FALSE,"increm pf";#N/A,"MAMSI",FALSE,"increm pf";#N/A,"MAXI",FALSE,"increm pf";#N/A,"PCAM",FALSE,"increm pf";#N/A,"PHSV",FALSE,"increm pf";#N/A,"SIE",FALSE,"increm pf"}</definedName>
    <definedName name="_com2" hidden="1">{"'Break down'!$A$4"}</definedName>
    <definedName name="_CTR10" localSheetId="12">#REF!</definedName>
    <definedName name="_CTR10">#REF!</definedName>
    <definedName name="_CTR4" localSheetId="12">#REF!</definedName>
    <definedName name="_CTR4">#REF!</definedName>
    <definedName name="_CTR5" localSheetId="12">#REF!</definedName>
    <definedName name="_CTR5">#REF!</definedName>
    <definedName name="_CTR6" localSheetId="12">#REF!</definedName>
    <definedName name="_CTR6">#REF!</definedName>
    <definedName name="_CTR7" localSheetId="12">#REF!</definedName>
    <definedName name="_CTR7">#REF!</definedName>
    <definedName name="_ctr777" localSheetId="12">#REF!</definedName>
    <definedName name="_ctr777">#REF!</definedName>
    <definedName name="_CTR8" localSheetId="12">#REF!</definedName>
    <definedName name="_CTR8">#REF!</definedName>
    <definedName name="_CTR9">#REF!</definedName>
    <definedName name="_das2" localSheetId="1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CF1" localSheetId="12"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Fill" hidden="1">#REF!</definedName>
    <definedName name="_For2002" localSheetId="12">#REF!</definedName>
    <definedName name="_For2002">#REF!</definedName>
    <definedName name="_ghy678" hidden="1">{"'Break down'!$A$4"}</definedName>
    <definedName name="_GSRATES_1" hidden="1">"CT300001Latest          "</definedName>
    <definedName name="_GSRATES_2" hidden="1">"CT300001Latest          "</definedName>
    <definedName name="_GSRATES_COUNT" hidden="1">1</definedName>
    <definedName name="_GSRATESR_1" hidden="1">#REF!</definedName>
    <definedName name="_HJY654" hidden="1">{"'Break down'!$A$4"}</definedName>
    <definedName name="_HJY657" hidden="1">{"'Break down'!$A$4"}</definedName>
    <definedName name="_HJY675" hidden="1">{"'Break down'!$A$4"}</definedName>
    <definedName name="_i" hidden="1">#REF!</definedName>
    <definedName name="_i1">{1,"Total Indirect Expenses (incl BU o/h and insurance fee)";2,"Divisional Head Office Costs";3,"Central Insurance Invoiced";4,"Non-recurring / exceptional costs / provisions";5,"Amortisation of Intangible Fixed Assets";6,""}</definedName>
    <definedName name="_IMI10" localSheetId="12">#REF!</definedName>
    <definedName name="_IMI10">#REF!</definedName>
    <definedName name="_IMI5" localSheetId="12">#REF!</definedName>
    <definedName name="_IMI5">#REF!</definedName>
    <definedName name="_IMI6" localSheetId="12">#REF!</definedName>
    <definedName name="_IMI6">#REF!</definedName>
    <definedName name="_IMI7" localSheetId="12">#REF!</definedName>
    <definedName name="_IMI7">#REF!</definedName>
    <definedName name="_IMI8" localSheetId="12">#REF!</definedName>
    <definedName name="_IMI8">#REF!</definedName>
    <definedName name="_IMI9" localSheetId="12">[6]Intro!$K$24</definedName>
    <definedName name="_IMI9">#REF!</definedName>
    <definedName name="_JH5675" hidden="1">{"'Break down'!$A$4"}</definedName>
    <definedName name="_JHG654" hidden="1">{"'Break down'!$A$4"}</definedName>
    <definedName name="_JHN5" hidden="1">{"'Break down'!$A$4"}</definedName>
    <definedName name="_jja">#REF!</definedName>
    <definedName name="_JK765" hidden="1">{"'Break down'!$A$4"}</definedName>
    <definedName name="_JKH654" hidden="1">{"'Break down'!$A$4"}</definedName>
    <definedName name="_JKH675" hidden="1">{"'Break down'!$A$4"}</definedName>
    <definedName name="_JNH564" hidden="1">{"'Break down'!$A$4"}</definedName>
    <definedName name="_jsdfdsa">#REF!</definedName>
    <definedName name="_Key1" hidden="1">#REF!</definedName>
    <definedName name="_key1a" hidden="1">#REF!</definedName>
    <definedName name="_key1ab" hidden="1">#REF!</definedName>
    <definedName name="_Key2" hidden="1">#REF!</definedName>
    <definedName name="_Key2a" hidden="1">#REF!</definedName>
    <definedName name="_KJL765" hidden="1">{"'Break down'!$A$4"}</definedName>
    <definedName name="_KJU765" hidden="1">{"'Break down'!$A$4"}</definedName>
    <definedName name="_KLJ675" hidden="1">{"'Break down'!$A$4"}</definedName>
    <definedName name="_KLJ675456" hidden="1">{"'Break down'!$A$4"}</definedName>
    <definedName name="_kon5">"E224"</definedName>
    <definedName name="_loi432" hidden="1">{"'Break down'!$A$4"}</definedName>
    <definedName name="_LOP987" hidden="1">{"'Break down'!$A$4"}</definedName>
    <definedName name="_m2" localSheetId="12" hidden="1">{"Gen Sheet",#N/A,FALSE,"Gen Sheet"}</definedName>
    <definedName name="_m2" hidden="1">{"Gen Sheet",#N/A,FALSE,"Gen Sheet"}</definedName>
    <definedName name="_Manual_permitido" comment="Palabras permitidas" localSheetId="12">#REF!</definedName>
    <definedName name="_Manual_permitido" comment="Palabras permitidas">#REF!</definedName>
    <definedName name="_meh12" localSheetId="12">#REF!</definedName>
    <definedName name="_meh12">#REF!</definedName>
    <definedName name="_meh13" localSheetId="12">#REF!</definedName>
    <definedName name="_meh13">#REF!</definedName>
    <definedName name="_MJK765" hidden="1">{"'Break down'!$A$4"}</definedName>
    <definedName name="_MJK786" hidden="1">{"'Break down'!$A$4"}</definedName>
    <definedName name="_NA">"n/a"</definedName>
    <definedName name="_NBH6543" hidden="1">{"'Break down'!$A$4"}</definedName>
    <definedName name="_NBH657" hidden="1">{"'Break down'!$A$4"}</definedName>
    <definedName name="_NHY768" hidden="1">{"'Break down'!$A$4"}</definedName>
    <definedName name="_NM">"n/m"</definedName>
    <definedName name="_opi567" hidden="1">{"'Break down'!$A$4"}</definedName>
    <definedName name="_Order1" hidden="1">255</definedName>
    <definedName name="_Order2" hidden="1">255</definedName>
    <definedName name="_p" hidden="1">#REF!</definedName>
    <definedName name="_PEY08">#REF!</definedName>
    <definedName name="_PEY09" localSheetId="12">#REF!</definedName>
    <definedName name="_PEY09">#REF!</definedName>
    <definedName name="_PL10">#REF!</definedName>
    <definedName name="_PL12">#REF!</definedName>
    <definedName name="_PL14">#REF!</definedName>
    <definedName name="_PL18">#REF!</definedName>
    <definedName name="_PL22">#REF!</definedName>
    <definedName name="_PL23">#REF!</definedName>
    <definedName name="_PL24">#REF!</definedName>
    <definedName name="_PL3">#REF!</definedName>
    <definedName name="_PL31">#REF!</definedName>
    <definedName name="_PL40">#REF!</definedName>
    <definedName name="_PL41">#REF!</definedName>
    <definedName name="_PL42">#REF!</definedName>
    <definedName name="_PL52">#REF!</definedName>
    <definedName name="_PL54">#REF!</definedName>
    <definedName name="_PL55">#REF!</definedName>
    <definedName name="_PL60">#REF!</definedName>
    <definedName name="_PL61">#REF!</definedName>
    <definedName name="_PL62">#REF!</definedName>
    <definedName name="_PN3">#REF!</definedName>
    <definedName name="_poi564" hidden="1">{"'Break down'!$A$4"}</definedName>
    <definedName name="_projectName">"Eagle"</definedName>
    <definedName name="_PV1">7</definedName>
    <definedName name="_Q3" localSheetId="12" hidden="1">{"SchD1",#N/A,FALSE,"Schedules";"SchD2",#N/A,FALSE,"Schedules"}</definedName>
    <definedName name="_Q3" hidden="1">{"SchD1",#N/A,FALSE,"Schedules";"SchD2",#N/A,FALSE,"Schedules"}</definedName>
    <definedName name="_QTri_Point_Comps">"TPMC Comps"</definedName>
    <definedName name="_r" hidden="1">#REF!</definedName>
    <definedName name="_Regression_Int" hidden="1">1</definedName>
    <definedName name="_Regression_Out" hidden="1">#REF!</definedName>
    <definedName name="_Regression_X" hidden="1">#REF!</definedName>
    <definedName name="_Regression_Y" hidden="1">#REF!</definedName>
    <definedName name="_Report">"COMPVAL"</definedName>
    <definedName name="_row2" hidden="1">#REF!</definedName>
    <definedName name="_RU1" localSheetId="12">#REF!</definedName>
    <definedName name="_RU1">#REF!</definedName>
    <definedName name="_RU2" localSheetId="12">#REF!</definedName>
    <definedName name="_RU2">#REF!</definedName>
    <definedName name="_RU3" localSheetId="12">#REF!</definedName>
    <definedName name="_RU3">#REF!</definedName>
    <definedName name="_rw3" hidden="1">#REF!</definedName>
    <definedName name="_rwo5" hidden="1">#REF!</definedName>
    <definedName name="_SAD1" localSheetId="12">#REF!</definedName>
    <definedName name="_SAD1">#REF!</definedName>
    <definedName name="_SC48" hidden="1">{"'REPORT NOTIONAL PROFIT'!$A$1:$I$106"}</definedName>
    <definedName name="_scenchg_count">1</definedName>
    <definedName name="_sd" hidden="1">#REF!</definedName>
    <definedName name="_SIQ4">0</definedName>
    <definedName name="_Sort" hidden="1">#REF!</definedName>
    <definedName name="_Table1_In1" hidden="1">#REF!</definedName>
    <definedName name="_Table1_Out" hidden="1">#REF!</definedName>
    <definedName name="_Table2_In1" hidden="1">#REF!</definedName>
    <definedName name="_Table2_In2" hidden="1">#REF!</definedName>
    <definedName name="_Table2_Out" hidden="1">#REF!</definedName>
    <definedName name="_Table2_Out_" hidden="1">#REF!</definedName>
    <definedName name="_VB98" hidden="1">{"'Break down'!$A$4"}</definedName>
    <definedName name="_VBF45321" hidden="1">{"'Break down'!$A$4"}</definedName>
    <definedName name="_vf453" hidden="1">{"'Break down'!$A$4"}</definedName>
    <definedName name="_WC1">#REF!</definedName>
    <definedName name="_WC2">#REF!</definedName>
    <definedName name="_WC5">#REF!</definedName>
    <definedName name="_XCZ342" hidden="1">{"'Break down'!$A$4"}</definedName>
    <definedName name="_xf2"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lcn.LinkedTable_Cust_Mapping" localSheetId="6">Cust_Mapping</definedName>
    <definedName name="_xlcn.LinkedTable_Cust_Mapping" localSheetId="2">Cust_Mapping</definedName>
    <definedName name="_xlcn.LinkedTable_Cust_Mapping" localSheetId="5">Cust_Mapping</definedName>
    <definedName name="_xlcn.LinkedTable_Cust_Mapping" localSheetId="12">Cust_Mapping</definedName>
    <definedName name="_xlcn.LinkedTable_Cust_Mapping" localSheetId="8">Cust_Mapping</definedName>
    <definedName name="_xlcn.LinkedTable_Cust_Mapping" localSheetId="7">Cust_Mapping</definedName>
    <definedName name="_xlcn.LinkedTable_Cust_Mapping">Cust_Mapping</definedName>
    <definedName name="_xlcn.LinkedTable_Kalendar1" localSheetId="12">#REF!</definedName>
    <definedName name="_xlcn.LinkedTable_Kalendar1">#REF!</definedName>
    <definedName name="_xlcn.LinkedTable_Kalendar21" localSheetId="12">#REF!</definedName>
    <definedName name="_xlcn.LinkedTable_Kalendar21">#REF!</definedName>
    <definedName name="_xlcn.LinkedTable_PG1" localSheetId="12">[7]!PG[#Data]</definedName>
    <definedName name="_xlcn.LinkedTable_PG1">#REF!</definedName>
    <definedName name="_xlcn.LinkedTable_Table11" localSheetId="12">#REF!</definedName>
    <definedName name="_xlcn.LinkedTable_Table11">#REF!</definedName>
    <definedName name="_xlcn.WorksheetConnection_10.06.2017ProjectWhiteDealtool1715.xlsxPersonnel_Cost_Flat_File" localSheetId="6">Personnel_Cost_Flat_File</definedName>
    <definedName name="_xlcn.WorksheetConnection_10.06.2017ProjectWhiteDealtool1715.xlsxPersonnel_Cost_Flat_File" localSheetId="2">Personnel_Cost_Flat_File</definedName>
    <definedName name="_xlcn.WorksheetConnection_10.06.2017ProjectWhiteDealtool1715.xlsxPersonnel_Cost_Flat_File" localSheetId="5">Personnel_Cost_Flat_File</definedName>
    <definedName name="_xlcn.WorksheetConnection_10.06.2017ProjectWhiteDealtool1715.xlsxPersonnel_Cost_Flat_File" localSheetId="12">Personnel_Cost_Flat_File</definedName>
    <definedName name="_xlcn.WorksheetConnection_10.06.2017ProjectWhiteDealtool1715.xlsxPersonnel_Cost_Flat_File" localSheetId="8">Personnel_Cost_Flat_File</definedName>
    <definedName name="_xlcn.WorksheetConnection_10.06.2017ProjectWhiteDealtool1715.xlsxPersonnel_Cost_Flat_File" localSheetId="7">Personnel_Cost_Flat_File</definedName>
    <definedName name="_xlcn.WorksheetConnection_10.06.2017ProjectWhiteDealtool1715.xlsxPersonnel_Cost_Flat_File">Personnel_Cost_Flat_File</definedName>
    <definedName name="_xlcn.WorksheetConnection_Data.xlsxBI_data_OB_NNNBI_data_OB_NNN1">#N/A</definedName>
    <definedName name="_xlcn.WorksheetConnection_EvolutionofFAScatmix_NNN.xlsxBI_data_OB_NNNBI_data_OB_NNN1">#N/A</definedName>
    <definedName name="_xlcn.WorksheetConnection_GraphdataB61H711" localSheetId="12">#REF!</definedName>
    <definedName name="_xlcn.WorksheetConnection_GraphdataB61H711">#REF!</definedName>
    <definedName name="_y" hidden="1">#REF!</definedName>
    <definedName name="_YE1">#REF!</definedName>
    <definedName name="_YE2">#REF!</definedName>
    <definedName name="_YE3">#REF!</definedName>
    <definedName name="_yt564" hidden="1">{"'Break down'!$A$4"}</definedName>
    <definedName name="_YY1">"Label 14"</definedName>
    <definedName name="a">#REF!</definedName>
    <definedName name="aa" hidden="1">#REF!</definedName>
    <definedName name="aaa" localSheetId="12">#REF!</definedName>
    <definedName name="aaa">#REF!</definedName>
    <definedName name="AAA_DOCTOPS" hidden="1">"AAA_SET"</definedName>
    <definedName name="AAA_duser" hidden="1">"OFF"</definedName>
    <definedName name="aaaa" hidden="1">#REF!</definedName>
    <definedName name="aaaaa" hidden="1">#REF!</definedName>
    <definedName name="aaaaaa" hidden="1">#REF!</definedName>
    <definedName name="aaaaaaa" hidden="1">{"'Break down'!$A$4"}</definedName>
    <definedName name="aaaaaaaaaa">#REF!</definedName>
    <definedName name="aaaaaaaaaaa">#REF!</definedName>
    <definedName name="aaaaaaaaaaaa" hidden="1">{"'Break down'!$A$4"}</definedName>
    <definedName name="aaaaaaaaaaaaaaa">#REF!</definedName>
    <definedName name="aaaaaaaaaaaaaaaaaa" hidden="1">38749.954212963</definedName>
    <definedName name="aaaaaaaaaaaaaaaaaaaaa" hidden="1">{"'Break down'!$A$4"}</definedName>
    <definedName name="aaaaaaaaaaaaaaaaaaaaaaa" hidden="1">{"'Break down'!$A$4"}</definedName>
    <definedName name="aaaaaaaaaaaaaaaaaaaaaaaaaaaaaaaaaa" hidden="1">{"'Break down'!$A$4"}</definedName>
    <definedName name="aaaaaaaaaaaadddddddddddddddd" hidden="1">{"'Break down'!$A$4"}</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DERIVED_DAILY_13507_PRICE_AADATA_DAILY_13507_PRICE_041296_100">"ID:13507ÿTP:PRICEÿPD:DAILYÿSD:19961204ÿED:19971204ÿRF: 2ÿTI:SP.500ÿBV: 100ÿBD:19961204ÿ"</definedName>
    <definedName name="AADERIVED_DAILY_2768_PRICE_AADATA_DAILY_2768_PRICE_041296_100">"ID:2768ÿTP:PRICEÿPD:DAILYÿSD:19961204ÿED:19971204ÿRF: 2ÿTI:UTXÿBV: 100ÿBD:19961204ÿ"</definedName>
    <definedName name="AADERIVED_DAILY_2768_PRICE_AADATA_DAILY_2768_PRICE_201196_100">"ID:2768ÿTP:PRICEÿPD:DAILYÿSD:19961120ÿED:19971120ÿRF: 2ÿTI:UTXÿBV: 100ÿBD:19961120ÿ"</definedName>
    <definedName name="AADERIVED_DAILY_2768_PRICE_AADATA_DAILY_United_Technology_Te_PRICE">"ID:United Technology/TextronÿTP:PRICEÿPD:DAILYÿSD:19961210ÿED:19971210ÿRF: 1ÿTI:TickerÿBV: 100ÿBD:18991231ÿ"</definedName>
    <definedName name="AADERIVED_DAILY_356497_PRICE_AADATA_DAILY_356497_PRICE_190499_100">"ID:356497ÿTP:PRICEÿPD:1ÿSD:19990419ÿED:20000505ÿRF: 2ÿTI:SCZÿBV: 100ÿBD:19990419ÿ"</definedName>
    <definedName name="AADERIVED_DAILY_356497_PRICE_AADATA_DAILY_U___Z_PRICE">"ID:U / ZÿTP:PRICEÿPD:1ÿSD:19990419ÿED:20000505ÿRF: 1ÿTI:TickerÿBV: 100ÿBD:18991231ÿ"</definedName>
    <definedName name="AADERIVED_DAILY_356497_PRICE_AADATA_DAILY_Z___U_PRICE">"ID:Z / UÿTP:PRICEÿPD:1ÿSD:19990419ÿED:20000505ÿRF: 1ÿTI:TickerÿBV: 100ÿBD:18991231ÿ"</definedName>
    <definedName name="AADERIVED_DAILY_451804_PRICE_AADATA_DAILY_Star___Kooper_PRICE">"ID:Star / KooperÿTP:PRICEÿPD:1ÿSD:19990921ÿED:20000120ÿRF: 1ÿTI:TickerÿBV: 100ÿBD:18991231ÿ"</definedName>
    <definedName name="AADERIVED_DAILY_456590_PRICE_AADATA_DAILY_456590_PRICE_190499_100">"ID:456590ÿTP:PRICEÿPD:1ÿSD:19990419ÿED:20000505ÿRF: 2ÿTI:RTYÿBV: 100ÿBD:19990419ÿ"</definedName>
    <definedName name="AADERIVED_DAILY_456590_PRICE_AADATA_DAILY_U___Z_PRICE">"ID:U / ZÿTP:PRICEÿPD:1ÿSD:19990419ÿED:20000505ÿRF: 1ÿTI:TickerÿBV: 100ÿBD:18991231ÿ"</definedName>
    <definedName name="AADERIVED_DAILY_456590_PRICE_AADATA_DAILY_Z___U_PRICE">"ID:Z / UÿTP:PRICEÿPD:1ÿSD:19990419ÿED:20000505ÿRF: 1ÿTI:TickerÿBV: 100ÿBD:18991231ÿ"</definedName>
    <definedName name="AADERIVED_DAILY_466020_PRICE_AADATA_DAILY_Star___Kooper_PRICE">"ID:Star / KooperÿTP:PRICEÿPD:1ÿSD:19990921ÿED:20000120ÿRF: 1ÿTI:TickerÿBV: 100ÿBD:18991231ÿ"</definedName>
    <definedName name="AADERIVED_DAILY_6848_PRICE_AADATA_DAILY_6848_PRICE_041296_100">"ID:6848ÿTP:PRICEÿPD:DAILYÿSD:19961204ÿED:19971204ÿRF: 2ÿTI:TXTÿBV: 100ÿBD:19961204ÿ"</definedName>
    <definedName name="AADERIVED_DAILY_6848_PRICE_AADATA_DAILY_6848_PRICE_201196_100">"ID:6848ÿTP:PRICEÿPD:DAILYÿSD:19961120ÿED:19971120ÿRF: 2ÿTI:TXTÿBV: 100ÿBD:19961120ÿ"</definedName>
    <definedName name="AADERIVED_DAILY_6848_PRICE_AADATA_DAILY_United_Technology_Te_PRICE">"ID:United Technology/TextronÿTP:PRICEÿPD:DAILYÿSD:19961210ÿED:19971210ÿRF: 1ÿTI:TickerÿBV: 100ÿBD:18991231ÿ"</definedName>
    <definedName name="AADERIVED_MONTHLY_13507_PRICE_AADATA_MONTHLY_13507_PRICE_301192_100">"ID:13507ÿTP:PRICEÿPD:MONTHLYÿSD:19921130ÿED:19971130ÿRF: 2ÿTI:SP.500ÿBV: 100ÿBD:19921130ÿ"</definedName>
    <definedName name="AADERIVED_MONTHLY_2768_PRICE_AADATA_MONTHLY_2768_PRICE_301192_100">"ID:2768ÿTP:PRICEÿPD:MONTHLYÿSD:19921130ÿED:19971130ÿRF: 2ÿTI:UTXÿBV: 100ÿBD:19921130ÿ"</definedName>
    <definedName name="AADERIVED_MONTHLY_2768_PRICE_AADATA_MONTHLY_2768_PRICE_311092_100">"ID:2768ÿTP:PRICEÿPD:MONTHLYÿSD:19921031ÿED:19971031ÿRF: 2ÿTI:UTXÿBV: 100ÿBD:19921031ÿ"</definedName>
    <definedName name="AADERIVED_MONTHLY_2768_PRICE_AADATA_MONTHLY_United_Technology_Te_PRICE">"ID:United Technology/TextronÿTP:PRICEÿPD:MONTHLYÿSD:19921031ÿED:19971130ÿRF: 1ÿTI:TickerÿBV: 100ÿBD:18991231ÿ"</definedName>
    <definedName name="AADERIVED_MONTHLY_6848_PRICE_AADATA_MONTHLY_6848_PRICE_301192_100">"ID:6848ÿTP:PRICEÿPD:MONTHLYÿSD:19921130ÿED:19971130ÿRF: 2ÿTI:TXTÿBV: 100ÿBD:19921130ÿ"</definedName>
    <definedName name="AADERIVED_MONTHLY_6848_PRICE_AADATA_MONTHLY_6848_PRICE_311092_100">"ID:6848ÿTP:PRICEÿPD:MONTHLYÿSD:19921031ÿED:19971031ÿRF: 2ÿTI:TXTÿBV: 100ÿBD:19921031ÿ"</definedName>
    <definedName name="AADERIVED_MONTHLY_6848_PRICE_AADATA_MONTHLY_United_Technology_Te_PRICE">"ID:United Technology/TextronÿTP:PRICEÿPD:MONTHLYÿSD:19921031ÿED:19971130ÿRF: 1ÿTI:TickerÿBV: 100ÿBD:18991231ÿ"</definedName>
    <definedName name="aaincr">1.1</definedName>
    <definedName name="aassy">#REF!</definedName>
    <definedName name="aawewfa" hidden="1">{#N/A,#N/A,TRUE,"Historicals";#N/A,#N/A,TRUE,"Charts";#N/A,#N/A,TRUE,"Forecasts"}</definedName>
    <definedName name="aawfasdf" hidden="1">{#N/A,#N/A,TRUE,"Historicals";#N/A,#N/A,TRUE,"Charts";#N/A,#N/A,TRUE,"Forecasts"}</definedName>
    <definedName name="abc" localSheetId="1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abcd" localSheetId="12" hidden="1">{"DJH3",#N/A,FALSE,"PFL00805";"PJB3",#N/A,FALSE,"PFL00805";"JMD3",#N/A,FALSE,"PFL00805";"DNB3",#N/A,FALSE,"PFL00805";"MJP3",#N/A,FALSE,"PFL00805";"RAB3",#N/A,FALSE,"PFL00805";"GJW3",#N/A,FALSE,"PFL00805";"MASTER3",#N/A,FALSE,"PFL00805"}</definedName>
    <definedName name="abcd" hidden="1">{"DJH3",#N/A,FALSE,"PFL00805";"PJB3",#N/A,FALSE,"PFL00805";"JMD3",#N/A,FALSE,"PFL00805";"DNB3",#N/A,FALSE,"PFL00805";"MJP3",#N/A,FALSE,"PFL00805";"RAB3",#N/A,FALSE,"PFL00805";"GJW3",#N/A,FALSE,"PFL00805";"MASTER3",#N/A,FALSE,"PFL00805"}</definedName>
    <definedName name="AbilityToPay">#N/A</definedName>
    <definedName name="AbilityToPayCalc">#N/A</definedName>
    <definedName name="abit">0.000000001</definedName>
    <definedName name="AbsoluteCashflowTarget" localSheetId="12">#REF!</definedName>
    <definedName name="AbsoluteCashflowTarget">#REF!</definedName>
    <definedName name="Access_Button" hidden="1">"Loan_Front_End_Input_List"</definedName>
    <definedName name="AccessDatabase" hidden="1">"C:\My Documents\DAVE\MODELS\Cash at Risk\Loan Front End.mdb"</definedName>
    <definedName name="Accountable">#REF!</definedName>
    <definedName name="accounts">#REF!</definedName>
    <definedName name="AccountsDeptFixedOHIn" localSheetId="12">#REF!</definedName>
    <definedName name="AccountsDeptFixedOHIn">#REF!</definedName>
    <definedName name="AccountsDeptVariableOHIn" localSheetId="12">#REF!</definedName>
    <definedName name="AccountsDeptVariableOHIn">#REF!</definedName>
    <definedName name="AccsDataItem">OFFSET(LinkShtTL,0,1,1000,1)</definedName>
    <definedName name="ACCT">1</definedName>
    <definedName name="ACCT1">15</definedName>
    <definedName name="ACCT10">99</definedName>
    <definedName name="ACCT11">901</definedName>
    <definedName name="ACCT12">902</definedName>
    <definedName name="ACCT13">903</definedName>
    <definedName name="ACCT14">904</definedName>
    <definedName name="ACCT15">22</definedName>
    <definedName name="ACCT16">30</definedName>
    <definedName name="ACCT17">21</definedName>
    <definedName name="ACCT18">23</definedName>
    <definedName name="ACCT19">26</definedName>
    <definedName name="ACCT2">17</definedName>
    <definedName name="ACCT20">27</definedName>
    <definedName name="ACCT21">28</definedName>
    <definedName name="ACCT22">29</definedName>
    <definedName name="ACCT23">101</definedName>
    <definedName name="ACCT24">102</definedName>
    <definedName name="ACCT25">103</definedName>
    <definedName name="ACCT26">111</definedName>
    <definedName name="ACCT27">221</definedName>
    <definedName name="ACCT28">240</definedName>
    <definedName name="ACCT29">241</definedName>
    <definedName name="ACCT3">401</definedName>
    <definedName name="ACCT30">242</definedName>
    <definedName name="ACCT31">243</definedName>
    <definedName name="ACCT32">244</definedName>
    <definedName name="ACCT34">245</definedName>
    <definedName name="ACCT35">246</definedName>
    <definedName name="ACCT36">247</definedName>
    <definedName name="ACCT37">248</definedName>
    <definedName name="ACCT38">249</definedName>
    <definedName name="ACCT39">250</definedName>
    <definedName name="ACCT4">16</definedName>
    <definedName name="ACCT40">251</definedName>
    <definedName name="ACCT41">252</definedName>
    <definedName name="ACCT42">25</definedName>
    <definedName name="ACCT43">254</definedName>
    <definedName name="ACCT44">255</definedName>
    <definedName name="ACCT45">256</definedName>
    <definedName name="ACCT46">31</definedName>
    <definedName name="ACCT47">905</definedName>
    <definedName name="ACCT48">98</definedName>
    <definedName name="ACCT49">100</definedName>
    <definedName name="ACCT5">42</definedName>
    <definedName name="ACCT51">233</definedName>
    <definedName name="ACCT52">451</definedName>
    <definedName name="ACCT6">43</definedName>
    <definedName name="ACCT7">45</definedName>
    <definedName name="ACCT8">58</definedName>
    <definedName name="ACCT9">71</definedName>
    <definedName name="AcctMap">#REF!</definedName>
    <definedName name="ACCTNO">1</definedName>
    <definedName name="ACCTNUM">2</definedName>
    <definedName name="Act_Capex" localSheetId="12">#REF!</definedName>
    <definedName name="Act_Capex">#REF!</definedName>
    <definedName name="Act_Capex_Value" localSheetId="12">#REF!</definedName>
    <definedName name="Act_Capex_Value">#REF!</definedName>
    <definedName name="ACT_Period" localSheetId="12">#REF!</definedName>
    <definedName name="ACT_Period">#REF!</definedName>
    <definedName name="Act_YTD" localSheetId="12">#REF!</definedName>
    <definedName name="Act_YTD">#REF!</definedName>
    <definedName name="Act2000cum" localSheetId="12">#REF!</definedName>
    <definedName name="Act2000cum">#REF!</definedName>
    <definedName name="Act2000cumNew" localSheetId="12">#REF!</definedName>
    <definedName name="Act2000cumNew">#REF!</definedName>
    <definedName name="Act2000New" localSheetId="12">#REF!</definedName>
    <definedName name="Act2000New">#REF!</definedName>
    <definedName name="Act2002com" localSheetId="12">[8]Act2002com!$C$1:$N$210</definedName>
    <definedName name="Act2002com">#REF!</definedName>
    <definedName name="ActionInclude" localSheetId="12">#REF!</definedName>
    <definedName name="ActionInclude">#REF!</definedName>
    <definedName name="actions">92363292</definedName>
    <definedName name="Actions_Config_Fields" localSheetId="12">OFFSET(#REF!,1,,COUNTA(#REF!)-1,COUNTA(#REF!))</definedName>
    <definedName name="Actions_Config_Fields">OFFSET(#REF!,1,,COUNTA(#REF!)-1,COUNTA(#REF!))</definedName>
    <definedName name="ActTot">155626</definedName>
    <definedName name="Actual">#REF!,#REF!,#REF!,#REF!,#REF!,#REF!,#REF!,#REF!,#REF!</definedName>
    <definedName name="actual_start_year">1995</definedName>
    <definedName name="ACwvu.inputs._.raw._.data." hidden="1">#REF!</definedName>
    <definedName name="ACwvu.summary1." hidden="1">#REF!</definedName>
    <definedName name="ACwvu.summary2." hidden="1">#REF!</definedName>
    <definedName name="ACwvu.summary3." hidden="1">#REF!</definedName>
    <definedName name="adad" localSheetId="12" hidden="1">{#N/A,#N/A,FALSE,"Aging Summary";#N/A,#N/A,FALSE,"Ratio Analysis";#N/A,#N/A,FALSE,"Test 120 Day Accts";#N/A,#N/A,FALSE,"Tickmarks"}</definedName>
    <definedName name="adad" hidden="1">{#N/A,#N/A,FALSE,"Aging Summary";#N/A,#N/A,FALSE,"Ratio Analysis";#N/A,#N/A,FALSE,"Test 120 Day Accts";#N/A,#N/A,FALSE,"Tickmarks"}</definedName>
    <definedName name="add" localSheetId="12" hidden="1">{#N/A,#N/A,FALSE,"Aging Summary";#N/A,#N/A,FALSE,"Ratio Analysis";#N/A,#N/A,FALSE,"Test 120 Day Accts";#N/A,#N/A,FALSE,"Tickmarks"}</definedName>
    <definedName name="add" hidden="1">{#N/A,#N/A,FALSE,"Aging Summary";#N/A,#N/A,FALSE,"Ratio Analysis";#N/A,#N/A,FALSE,"Test 120 Day Accts";#N/A,#N/A,FALSE,"Tickmarks"}</definedName>
    <definedName name="adf" localSheetId="12" hidden="1">{#N/A,#N/A,TRUE,"Cover sheet";#N/A,#N/A,TRUE,"Summary";#N/A,#N/A,TRUE,"Key Assumptions";#N/A,#N/A,TRUE,"Profit &amp; Loss";#N/A,#N/A,TRUE,"Balance Sheet";#N/A,#N/A,TRUE,"Cashflow";#N/A,#N/A,TRUE,"IRR";#N/A,#N/A,TRUE,"Ratios";#N/A,#N/A,TRUE,"Debt analysis"}</definedName>
    <definedName name="adf" hidden="1">{#N/A,#N/A,TRUE,"Cover sheet";#N/A,#N/A,TRUE,"Summary";#N/A,#N/A,TRUE,"Key Assumptions";#N/A,#N/A,TRUE,"Profit &amp; Loss";#N/A,#N/A,TRUE,"Balance Sheet";#N/A,#N/A,TRUE,"Cashflow";#N/A,#N/A,TRUE,"IRR";#N/A,#N/A,TRUE,"Ratios";#N/A,#N/A,TRUE,"Debt analysis"}</definedName>
    <definedName name="adj_1" localSheetId="12">#REF!</definedName>
    <definedName name="adj_1">#REF!</definedName>
    <definedName name="adj_2" localSheetId="12">#REF!</definedName>
    <definedName name="adj_2">#REF!</definedName>
    <definedName name="adj_3" localSheetId="12">#REF!</definedName>
    <definedName name="adj_3">#REF!</definedName>
    <definedName name="admin">1</definedName>
    <definedName name="adrian_days_avail" localSheetId="12">#REF!</definedName>
    <definedName name="adrian_days_avail">#REF!</definedName>
    <definedName name="adrian_days_trained" localSheetId="12">#REF!</definedName>
    <definedName name="adrian_days_trained">#REF!</definedName>
    <definedName name="adrian_util" localSheetId="12">#REF!</definedName>
    <definedName name="adrian_util">#REF!</definedName>
    <definedName name="adsfgreg" hidden="1">{#N/A,#N/A,TRUE,"Historicals";#N/A,#N/A,TRUE,"Charts";#N/A,#N/A,TRUE,"Forecasts"}</definedName>
    <definedName name="adsfregh" hidden="1">{#N/A,#N/A,TRUE,"Historicals";#N/A,#N/A,TRUE,"Charts";#N/A,#N/A,TRUE,"Forecasts"}</definedName>
    <definedName name="adsfrergre" hidden="1">{#N/A,#N/A,TRUE,"Historicals";#N/A,#N/A,TRUE,"Charts";#N/A,#N/A,TRUE,"Forecasts"}</definedName>
    <definedName name="ADSTOCK">#REF!</definedName>
    <definedName name="ADSTOCK_minus0.95">#REF!</definedName>
    <definedName name="ADSTOCK_plus0.95">#REF!</definedName>
    <definedName name="AdvisoryCancelcommit" localSheetId="12">#REF!</definedName>
    <definedName name="AdvisoryCancelcommit">#REF!</definedName>
    <definedName name="AdvisoryCancelMTD" localSheetId="12">#REF!</definedName>
    <definedName name="AdvisoryCancelMTD">#REF!</definedName>
    <definedName name="AdvisoryCancelUpside" localSheetId="12">#REF!</definedName>
    <definedName name="AdvisoryCancelUpside">#REF!</definedName>
    <definedName name="AdvisoryNBcommit" localSheetId="12">#REF!</definedName>
    <definedName name="AdvisoryNBcommit">#REF!</definedName>
    <definedName name="AdvisoryNBMTD" localSheetId="12">#REF!</definedName>
    <definedName name="AdvisoryNBMTD">#REF!</definedName>
    <definedName name="AdvisoryNBUpside" localSheetId="12">#REF!</definedName>
    <definedName name="AdvisoryNBUpside">#REF!</definedName>
    <definedName name="AdvisoryRenewalCount" localSheetId="12">#REF!</definedName>
    <definedName name="AdvisoryRenewalCount">#REF!</definedName>
    <definedName name="AdvisoryUpsellcommit" localSheetId="12">#REF!</definedName>
    <definedName name="AdvisoryUpsellcommit">#REF!</definedName>
    <definedName name="AdvisoryUpsellMTD" localSheetId="12">#REF!</definedName>
    <definedName name="AdvisoryUpsellMTD">#REF!</definedName>
    <definedName name="AdvisoryUpsellUpside" localSheetId="12">#REF!</definedName>
    <definedName name="AdvisoryUpsellUpside">#REF!</definedName>
    <definedName name="AdvisoryVBEUcommit" localSheetId="12">#REF!</definedName>
    <definedName name="AdvisoryVBEUcommit">#REF!</definedName>
    <definedName name="AdvisoryVBEUMTD" localSheetId="12">#REF!</definedName>
    <definedName name="AdvisoryVBEUMTD">#REF!</definedName>
    <definedName name="AdvisoryVBEUUpside" localSheetId="12">#REF!</definedName>
    <definedName name="AdvisoryVBEUUpside">#REF!</definedName>
    <definedName name="AegisII" localSheetId="12">#REF!</definedName>
    <definedName name="AegisII">#REF!</definedName>
    <definedName name="aetr3w">#REF!</definedName>
    <definedName name="affdsfasfa"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affdsfasfa"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afgggrtgh" hidden="1">{#N/A,#N/A,TRUE,"Historicals";#N/A,#N/A,TRUE,"Charts";#N/A,#N/A,TRUE,"Forecasts"}</definedName>
    <definedName name="afsdaa" hidden="1">#REF!</definedName>
    <definedName name="Aging" localSheetId="12" hidden="1">{#N/A,#N/A,FALSE,"Aging Summary";#N/A,#N/A,FALSE,"Ratio Analysis";#N/A,#N/A,FALSE,"Test 120 Day Accts";#N/A,#N/A,FALSE,"Tickmarks"}</definedName>
    <definedName name="Aging" hidden="1">{#N/A,#N/A,FALSE,"Aging Summary";#N/A,#N/A,FALSE,"Ratio Analysis";#N/A,#N/A,FALSE,"Test 120 Day Accts";#N/A,#N/A,FALSE,"Tickmarks"}</definedName>
    <definedName name="All" localSheetId="1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allcash">1</definedName>
    <definedName name="Allocation_Case">7</definedName>
    <definedName name="AllocKey">#REF!</definedName>
    <definedName name="AllStockPool">2</definedName>
    <definedName name="AllStockPurch">3</definedName>
    <definedName name="AllTables" localSheetId="12">{7}</definedName>
    <definedName name="AllTables">{7}</definedName>
    <definedName name="alright">#REF!</definedName>
    <definedName name="Altec">#REF!</definedName>
    <definedName name="AMLDSpecifiedExpenditure" localSheetId="12">#REF!</definedName>
    <definedName name="AMLDSpecifiedExpenditure">#REF!</definedName>
    <definedName name="AMNET_Dec_15" localSheetId="12">#REF!</definedName>
    <definedName name="AMNET_Dec_15">#REF!</definedName>
    <definedName name="AMNET_Jan_16">#REF!</definedName>
    <definedName name="AMNET_Mnth" localSheetId="12">#REF!</definedName>
    <definedName name="AMNET_Mnth">#REF!</definedName>
    <definedName name="AMNET_Mnth_BUD" localSheetId="12">#REF!</definedName>
    <definedName name="AMNET_Mnth_BUD">#REF!</definedName>
    <definedName name="AMNET_mnth_list" localSheetId="12">#REF!</definedName>
    <definedName name="AMNET_mnth_list">#REF!</definedName>
    <definedName name="AMNET_mtd" localSheetId="12">#REF!</definedName>
    <definedName name="AMNET_mtd">#REF!</definedName>
    <definedName name="AMNET_qtd" localSheetId="12">#REF!</definedName>
    <definedName name="AMNET_qtd">#REF!</definedName>
    <definedName name="AMNET_qtr_BUD" localSheetId="12">#REF!</definedName>
    <definedName name="AMNET_qtr_BUD">#REF!</definedName>
    <definedName name="AMNET_YTD_BUD" localSheetId="12">#REF!</definedName>
    <definedName name="AMNET_YTD_BUD">#REF!</definedName>
    <definedName name="Amort">#REF!</definedName>
    <definedName name="AmortACT05" localSheetId="12">#REF!</definedName>
    <definedName name="AmortACT05">#REF!</definedName>
    <definedName name="AmortBUD06" localSheetId="12">#REF!</definedName>
    <definedName name="AmortBUD06">#REF!</definedName>
    <definedName name="anfangsdatum">DATEVALUE("01.10.1996")</definedName>
    <definedName name="Anisa" localSheetId="12" hidden="1">{#N/A,#N/A,FALSE,"Aging Summary";#N/A,#N/A,FALSE,"Ratio Analysis";#N/A,#N/A,FALSE,"Test 120 Day Accts";#N/A,#N/A,FALSE,"Tickmarks"}</definedName>
    <definedName name="Anisa" hidden="1">{#N/A,#N/A,FALSE,"Aging Summary";#N/A,#N/A,FALSE,"Ratio Analysis";#N/A,#N/A,FALSE,"Test 120 Day Accts";#N/A,#N/A,FALSE,"Tickmarks"}</definedName>
    <definedName name="Annual_marketingspend">#REF!</definedName>
    <definedName name="AnnualBaseSalaryCeic" localSheetId="12">#REF!</definedName>
    <definedName name="AnnualBaseSalaryCeic">#REF!</definedName>
    <definedName name="Annualization_Factor">69.03/54.876539</definedName>
    <definedName name="anscount" hidden="1">1</definedName>
    <definedName name="AOE" localSheetId="12">#REF!</definedName>
    <definedName name="AOE">#REF!</definedName>
    <definedName name="APAC_Dec_15" localSheetId="12">#REF!</definedName>
    <definedName name="APAC_Dec_15">#REF!</definedName>
    <definedName name="APAC_Jan_16" localSheetId="12">#REF!</definedName>
    <definedName name="APAC_Jan_16">#REF!</definedName>
    <definedName name="APAC_Mnth" localSheetId="12">#REF!</definedName>
    <definedName name="APAC_Mnth">#REF!</definedName>
    <definedName name="APAC_mnth_list" localSheetId="12">#REF!</definedName>
    <definedName name="APAC_mnth_list">#REF!</definedName>
    <definedName name="APAC_mtd" localSheetId="12">'[9]APAC lookup'!$D$3:$AB$108</definedName>
    <definedName name="APAC_mtd">#REF!</definedName>
    <definedName name="APAC_qtd">#REF!</definedName>
    <definedName name="appendix4" localSheetId="12"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ppendix41" localSheetId="12" hidden="1">{#N/A,#N/A,TRUE,"Cover sheet";#N/A,#N/A,TRUE,"Summary";#N/A,#N/A,TRUE,"Key Assumptions";#N/A,#N/A,TRUE,"Profit &amp; Loss";#N/A,#N/A,TRUE,"Balance Sheet";#N/A,#N/A,TRUE,"Cashflow";#N/A,#N/A,TRUE,"IRR";#N/A,#N/A,TRUE,"Ratios";#N/A,#N/A,TRUE,"Debt analysis"}</definedName>
    <definedName name="appendix41" hidden="1">{#N/A,#N/A,TRUE,"Cover sheet";#N/A,#N/A,TRUE,"Summary";#N/A,#N/A,TRUE,"Key Assumptions";#N/A,#N/A,TRUE,"Profit &amp; Loss";#N/A,#N/A,TRUE,"Balance Sheet";#N/A,#N/A,TRUE,"Cashflow";#N/A,#N/A,TRUE,"IRR";#N/A,#N/A,TRUE,"Ratios";#N/A,#N/A,TRUE,"Debt analysis"}</definedName>
    <definedName name="Application">#REF!</definedName>
    <definedName name="Applications">#REF!</definedName>
    <definedName name="Apr_15" localSheetId="12">#REF!</definedName>
    <definedName name="Apr_15">#REF!</definedName>
    <definedName name="apr_revenue" localSheetId="12">#REF!</definedName>
    <definedName name="apr_revenue">#REF!</definedName>
    <definedName name="AprAct" localSheetId="12">#REF!</definedName>
    <definedName name="AprAct">#REF!</definedName>
    <definedName name="AprFTE" localSheetId="12">#REF!</definedName>
    <definedName name="AprFTE">#REF!</definedName>
    <definedName name="APRIL">13</definedName>
    <definedName name="Apriltb" localSheetId="12">#REF!</definedName>
    <definedName name="Apriltb">#REF!</definedName>
    <definedName name="APRPT">0.11</definedName>
    <definedName name="aq" hidden="1">{"'Break down'!$A$4"}</definedName>
    <definedName name="aquatic" hidden="1">{"'Break down'!$A$4"}</definedName>
    <definedName name="aquatic1" hidden="1">{"'Break down'!$A$4"}</definedName>
    <definedName name="ARf">#REF!</definedName>
    <definedName name="arr_HFMUnits" localSheetId="12">#REF!</definedName>
    <definedName name="arr_HFMUnits">#REF!</definedName>
    <definedName name="As_at_date" localSheetId="12">#REF!</definedName>
    <definedName name="As_at_date">#REF!</definedName>
    <definedName name="AS2DocOpenMode" hidden="1">"AS2DocumentBrowse"</definedName>
    <definedName name="AS2HasNoAutoHeaderFooter">"OFF"</definedName>
    <definedName name="AS2NamedRange" hidden="1">74</definedName>
    <definedName name="AS2ReportLS" hidden="1">1</definedName>
    <definedName name="AS2SyncStepLS" hidden="1">0</definedName>
    <definedName name="AS2VersionLS" hidden="1">300</definedName>
    <definedName name="asa" localSheetId="12" hidden="1">{"Bank Rec",#N/A,FALSE,"Bank Rec"}</definedName>
    <definedName name="asa" hidden="1">{"Bank Rec",#N/A,FALSE,"Bank Rec"}</definedName>
    <definedName name="asadas">#REF!</definedName>
    <definedName name="asd" hidden="1">#REF!</definedName>
    <definedName name="asdasdas" localSheetId="12" hidden="1">{"Cash Book",#N/A,FALSE,"Cash Book"}</definedName>
    <definedName name="asdasdas" hidden="1">{"Cash Book",#N/A,FALSE,"Cash Book"}</definedName>
    <definedName name="asdasdsa" localSheetId="12" hidden="1">{"Bank Rec",#N/A,FALSE,"Bank Rec"}</definedName>
    <definedName name="asdasdsa" hidden="1">{"Bank Rec",#N/A,FALSE,"Bank Rec"}</definedName>
    <definedName name="asdf">DATE(YEAR(Loan_Start),MONTH(Loan_Start)+Payment_Number,DAY(Loan_Start))</definedName>
    <definedName name="asdfafds">#REF!</definedName>
    <definedName name="asdfg" hidden="1">{#N/A,#N/A,TRUE,"Historicals";#N/A,#N/A,TRUE,"Charts";#N/A,#N/A,TRUE,"Forecasts"}</definedName>
    <definedName name="asdfreghrsgd" hidden="1">{#N/A,#N/A,TRUE,"Historicals";#N/A,#N/A,TRUE,"Charts";#N/A,#N/A,TRUE,"Forecasts"}</definedName>
    <definedName name="asdfwe" hidden="1">{#N/A,#N/A,TRUE,"Historicals";#N/A,#N/A,TRUE,"Charts";#N/A,#N/A,TRUE,"Forecasts"}</definedName>
    <definedName name="ase" hidden="1">{"'Break down'!$A$4"}</definedName>
    <definedName name="aseewrew">#REF!</definedName>
    <definedName name="asf" hidden="1">#REF!</definedName>
    <definedName name="asofdate">39885</definedName>
    <definedName name="asp_it_percentage_of_service_fees">2/3</definedName>
    <definedName name="ASPAC1">"CommandButton1"</definedName>
    <definedName name="ass" localSheetId="12" hidden="1">{"Gen Sheet",#N/A,FALSE,"Gen Sheet"}</definedName>
    <definedName name="ass" hidden="1">{"Gen Sheet",#N/A,FALSE,"Gen Sheet"}</definedName>
    <definedName name="AssetsCurrentAccountsReceivableAllowance">0</definedName>
    <definedName name="AssetsCurrentAccountsReceivableGross">0</definedName>
    <definedName name="AssetsCurrentDeferredIncomeTaxes">0</definedName>
    <definedName name="AssetsCurrentOther">0</definedName>
    <definedName name="AssetsCurrentPrepaidExpenses">0</definedName>
    <definedName name="AssetsCurrentShortTermInvestments">0</definedName>
    <definedName name="AssetsIntangiblesAccumulatedAmortization">0</definedName>
    <definedName name="AssetsIntangiblesGross">0</definedName>
    <definedName name="AssetsOtherAccumulatedAmortization">0</definedName>
    <definedName name="AssetsOtherGross">0</definedName>
    <definedName name="AssetsOtherNet">0</definedName>
    <definedName name="Assumptions">"Assumptions"</definedName>
    <definedName name="asw">#REF!</definedName>
    <definedName name="attab" localSheetId="12">#REF!</definedName>
    <definedName name="attab">#REF!</definedName>
    <definedName name="aufzins_jahre">20</definedName>
    <definedName name="AUG">5</definedName>
    <definedName name="Aug_15" localSheetId="12">#REF!</definedName>
    <definedName name="Aug_15">#REF!</definedName>
    <definedName name="aug05_renewal" localSheetId="12">#REF!</definedName>
    <definedName name="aug05_renewal">#REF!</definedName>
    <definedName name="AugAct" localSheetId="12">#REF!</definedName>
    <definedName name="AugAct">#REF!</definedName>
    <definedName name="AugFTE" localSheetId="12">#REF!</definedName>
    <definedName name="AugFTE">#REF!</definedName>
    <definedName name="AUGPT">0.07</definedName>
    <definedName name="Augtb" localSheetId="12">#REF!</definedName>
    <definedName name="Augtb">#REF!</definedName>
    <definedName name="Aumen" localSheetId="12">[10]Input!$M$991:$M$992</definedName>
    <definedName name="Aumen">#REF!</definedName>
    <definedName name="AUS_Mnth_BUD" localSheetId="12">#REF!</definedName>
    <definedName name="AUS_Mnth_BUD">#REF!</definedName>
    <definedName name="AUS_Qtr_BUD" localSheetId="12">#REF!</definedName>
    <definedName name="AUS_Qtr_BUD">#REF!</definedName>
    <definedName name="AUS_YTD_BUD" localSheetId="12">#REF!</definedName>
    <definedName name="AUS_YTD_BUD">#REF!</definedName>
    <definedName name="AUSC_mnth" localSheetId="12">#REF!</definedName>
    <definedName name="AUSC_mnth">#REF!</definedName>
    <definedName name="AUSC_mnth_BUD" localSheetId="12">#REF!</definedName>
    <definedName name="AUSC_mnth_BUD">#REF!</definedName>
    <definedName name="AUSC_qtd" localSheetId="12">#REF!</definedName>
    <definedName name="AUSC_qtd">#REF!</definedName>
    <definedName name="AUSC_qtr_BUD" localSheetId="12">#REF!</definedName>
    <definedName name="AUSC_qtr_BUD">#REF!</definedName>
    <definedName name="AUSC_ytd" localSheetId="12">#REF!</definedName>
    <definedName name="AUSC_ytd">#REF!</definedName>
    <definedName name="AUSC_ytd_Bud" localSheetId="12">#REF!</definedName>
    <definedName name="AUSC_ytd_Bud">#REF!</definedName>
    <definedName name="AUSCmnth_list" localSheetId="12">#REF!</definedName>
    <definedName name="AUSCmnth_list">#REF!</definedName>
    <definedName name="AUSSIC_Mnth_Bud" localSheetId="12">#REF!</definedName>
    <definedName name="AUSSIC_Mnth_Bud">#REF!</definedName>
    <definedName name="AUSSIEC_Mnth_BUD" localSheetId="12">#REF!</definedName>
    <definedName name="AUSSIEC_Mnth_BUD">#REF!</definedName>
    <definedName name="AUSTRALIA_NET">110</definedName>
    <definedName name="AUSTRIA_NET">107</definedName>
    <definedName name="AUTHOR2_1a56590d76944a3ba977653c57a48d69">#REF!</definedName>
    <definedName name="AUTHOR2_4ad1ba0913af43aab43432607d358232">#REF!</definedName>
    <definedName name="AUTHOR2_51a6c2538b734489b58f0de6caceb929">#REF!</definedName>
    <definedName name="AUTHOR2_5752fa4b4d344aec8a34267b2b28547c">#REF!</definedName>
    <definedName name="AUTHOR2_716b42ca70ef4276ba360c14e2c9a45d">#REF!</definedName>
    <definedName name="AUTHOR2_b88daec60dea49d6868c1b81eb3e7b04">#REF!</definedName>
    <definedName name="AUTHOR2_dcc42cfe535c4b2aac7b7fea10192905">#REF!</definedName>
    <definedName name="AUTHOR2_f443441475664c679011bfacddb72bdb">#REF!</definedName>
    <definedName name="AUTHOR2_f87a20368eed4c93b54e599859cc9850">#REF!</definedName>
    <definedName name="Automatico" localSheetId="12">#REF!</definedName>
    <definedName name="Automatico">#REF!</definedName>
    <definedName name="Average_Support_Fee" localSheetId="12">#REF!</definedName>
    <definedName name="Average_Support_Fee">#REF!</definedName>
    <definedName name="AvRMR">#REF!</definedName>
    <definedName name="AvRMR_Growth">#REF!</definedName>
    <definedName name="avRMR_growth_minus0.95">#REF!</definedName>
    <definedName name="avRMR_growth_plus0.95">#REF!</definedName>
    <definedName name="aw" hidden="1">{"'Break down'!$A$4"}</definedName>
    <definedName name="awere3r">#REF!</definedName>
    <definedName name="ay">#REF!</definedName>
    <definedName name="b" hidden="1">#REF!</definedName>
    <definedName name="ba" localSheetId="12" hidden="1">{"'OP 1999'!$A$7:$H$30"}</definedName>
    <definedName name="ba" hidden="1">{"'OP 1999'!$A$7:$H$30"}</definedName>
    <definedName name="Backlog_Commissioned">"Backlog - Commissioned"</definedName>
    <definedName name="Backlog_Commissioned_Q2">"Backlog - Commissioned by Q2"</definedName>
    <definedName name="Backlog_Commissioned_Qtr">"Backlog - Commissioned by Q3"</definedName>
    <definedName name="Backlog_Non_Commissioned">"Backlog - Non-Commissioned"</definedName>
    <definedName name="Backlog_Non_Commissioned_Q2">"Backlog - Non-Commissioned by Q2"</definedName>
    <definedName name="Backlog_Non_Commissioned_Qtr">"Backlog - Non-Commissioned by Q3"</definedName>
    <definedName name="balance_type">1</definedName>
    <definedName name="BalanceSheet">INDIRECT(ADDRESS(20,2,1,1,"Comp"))</definedName>
    <definedName name="BalanceSheet2000Con" localSheetId="12">#REF!</definedName>
    <definedName name="BalanceSheet2000Con">#REF!</definedName>
    <definedName name="BalanceSheet2000UBF" localSheetId="12">#REF!</definedName>
    <definedName name="BalanceSheet2000UBF">#REF!</definedName>
    <definedName name="BalanceSheet2001Con" localSheetId="12">#REF!</definedName>
    <definedName name="BalanceSheet2001Con">#REF!</definedName>
    <definedName name="BalanceSheet2001UBF" localSheetId="12">#REF!</definedName>
    <definedName name="BalanceSheet2001UBF">#REF!</definedName>
    <definedName name="BalanceSheetDates" localSheetId="12">#REF!</definedName>
    <definedName name="BalanceSheetDates">#REF!</definedName>
    <definedName name="Balsht1415" localSheetId="12">#REF!</definedName>
    <definedName name="Balsht1415">#REF!</definedName>
    <definedName name="BalSht1516" localSheetId="12">#REF!</definedName>
    <definedName name="BalSht1516">#REF!</definedName>
    <definedName name="BalSht1617" localSheetId="12">#REF!</definedName>
    <definedName name="BalSht1617">#REF!</definedName>
    <definedName name="BankFees" localSheetId="12">#REF!</definedName>
    <definedName name="BankFees">#REF!</definedName>
    <definedName name="BankLoanRate" localSheetId="12">#REF!</definedName>
    <definedName name="BankLoanRate">#REF!</definedName>
    <definedName name="Bas_de_page" localSheetId="12">#REF!</definedName>
    <definedName name="Bas_de_page">#REF!</definedName>
    <definedName name="Base_" localSheetId="12">#REF!</definedName>
    <definedName name="Base_">#REF!</definedName>
    <definedName name="base_114" localSheetId="12">#REF!</definedName>
    <definedName name="base_114">#REF!</definedName>
    <definedName name="Base_rate" localSheetId="12">#REF!</definedName>
    <definedName name="Base_rate">#REF!</definedName>
    <definedName name="Base_Year">2005</definedName>
    <definedName name="basismenge_run_in">351100000</definedName>
    <definedName name="bb" hidden="1">#REF!</definedName>
    <definedName name="bBack" hidden="1">TRUE</definedName>
    <definedName name="bBackHomePage" hidden="1">TRUE</definedName>
    <definedName name="bbbbbbbbbbbbb" hidden="1">#REF!</definedName>
    <definedName name="bbbbbbbbbbbbbbbbbbbb">36943.5090625</definedName>
    <definedName name="BBK" hidden="1">#REF!</definedName>
    <definedName name="bc" hidden="1">#REF!</definedName>
    <definedName name="BCComm" localSheetId="12">#REF!</definedName>
    <definedName name="BCComm">#REF!</definedName>
    <definedName name="bdfgbrt" hidden="1">{#N/A,#N/A,TRUE,"Historicals";#N/A,#N/A,TRUE,"Charts";#N/A,#N/A,TRUE,"Forecasts"}</definedName>
    <definedName name="bdfstry" hidden="1">{#N/A,#N/A,TRUE,"Historicals";#N/A,#N/A,TRUE,"Charts";#N/A,#N/A,TRUE,"Forecasts"}</definedName>
    <definedName name="bef" hidden="1">#REF!</definedName>
    <definedName name="beg" hidden="1">#REF!</definedName>
    <definedName name="BEL_NET">111</definedName>
    <definedName name="BEPS06">1.33</definedName>
    <definedName name="BestAQ1M1">0</definedName>
    <definedName name="BestAQ1M2">0</definedName>
    <definedName name="BestAQ1M3">0</definedName>
    <definedName name="BestAQ2M1">0</definedName>
    <definedName name="BestAQ2M2">0</definedName>
    <definedName name="BestAQ2M3">0</definedName>
    <definedName name="BestAQ3">0</definedName>
    <definedName name="BestAQ4">0</definedName>
    <definedName name="BestAQ5">0</definedName>
    <definedName name="BestAQ6">0</definedName>
    <definedName name="BEU_revenue2018Budget" localSheetId="12">#REF!</definedName>
    <definedName name="BEU_revenue2018Budget">#REF!</definedName>
    <definedName name="BEU_revenue2019Budget" localSheetId="12">#REF!</definedName>
    <definedName name="BEU_revenue2019Budget">#REF!</definedName>
    <definedName name="BEU_revenue2020Budget" localSheetId="12">#REF!</definedName>
    <definedName name="BEU_revenue2020Budget">#REF!</definedName>
    <definedName name="bex" hidden="1">#REF!</definedName>
    <definedName name="BEx0017DGUEDPCFJUPUZOOLJCS2B" hidden="1">#REF!</definedName>
    <definedName name="BEx001CNWHJ5RULCSFM36ZCGJ1UH" hidden="1">#REF!</definedName>
    <definedName name="BEx0041RNVGGN8SKGQTWHTVAGKBV" hidden="1">#REF!</definedName>
    <definedName name="BEx004791UAJIJSN57OT7YBLNP82" hidden="1">#REF!</definedName>
    <definedName name="BEx008P2NVFDLBHL7IZ5WTMVOQ1F" hidden="1">#REF!</definedName>
    <definedName name="BEx009G00IN0JUIAQ4WE9NHTMQE2" hidden="1">#REF!</definedName>
    <definedName name="BEx00DXTY2JDVGWQKV8H7FG4SV30" hidden="1">#REF!</definedName>
    <definedName name="BEx00GHLTYRH5N2S6P78YW1CD30N" hidden="1">#REF!</definedName>
    <definedName name="BEx00J6L4N3WDFUWI1GNCD89U2A5" hidden="1">#REF!</definedName>
    <definedName name="BEx00JC31DY11L45SEU4B10BIN6W" hidden="1">#REF!</definedName>
    <definedName name="BEx00KZHZBHP3TDV1YMX4B19B95O" hidden="1">#REF!</definedName>
    <definedName name="BEx00MBY8XXUOHIZ4LHXHPD7WYD5" hidden="1">#REF!</definedName>
    <definedName name="BEx00U9SHQ0NHO9GPJITAMG5T4E9" hidden="1">#REF!</definedName>
    <definedName name="BEx01049R9ZE3WM0TJWIDL7I2AO5" hidden="1">#REF!</definedName>
    <definedName name="BEx01HY6E3GJ66ABU5ABN26V6Q13" hidden="1">#REF!</definedName>
    <definedName name="BEx01PW5YQKEGAR8JDDI5OARYXDF" hidden="1">#REF!</definedName>
    <definedName name="BEx01T1EVAEW9BLAP4L6II4G6OC4" hidden="1">#REF!</definedName>
    <definedName name="BEx01X35DZBL50I19K4ZSW4F1ESH" hidden="1">#REF!</definedName>
    <definedName name="BEx01XJ94SHJ1YQ7ORPW0RQGKI2H" hidden="1">#REF!</definedName>
    <definedName name="BEx02Q08R9G839Q4RFGG9026C7PX" hidden="1">#REF!</definedName>
    <definedName name="BEx02SEL3Z1QWGAHXDPUA9WLTTPS" hidden="1">#REF!</definedName>
    <definedName name="BEx02Y3KJZH5BGDM9QEZ1PVVI114" hidden="1">#REF!</definedName>
    <definedName name="BEx0313GRLLASDTVPW5DHTXHE74M" hidden="1">#REF!</definedName>
    <definedName name="BEx040GNGACOQI5MY5X2NE42ZWDU" hidden="1">#REF!</definedName>
    <definedName name="BEx1F0SOZ3H5XUHXD7O01TCR8T6J" hidden="1">#REF!</definedName>
    <definedName name="BEx1F9HL824UCNCVZ2U62J4KZCX8" hidden="1">#REF!</definedName>
    <definedName name="BEx1FEVSJKTI1Q1Z874QZVFSJSVA" hidden="1">#REF!</definedName>
    <definedName name="BEx1FGDRUHHLI1GBHELT4PK0LY4V" hidden="1">#REF!</definedName>
    <definedName name="BEx1FJZ7GKO99IYTP6GGGF7EUL3Z" hidden="1">#REF!</definedName>
    <definedName name="BEx1FZV2CM77TBH1R6YYV9P06KA2" hidden="1">#REF!</definedName>
    <definedName name="BEx1G59AY8195JTUM6P18VXUFJ3E" hidden="1">#REF!</definedName>
    <definedName name="BEx1GACQL91IG43LSU6M1F2TWPZN" hidden="1">#REF!</definedName>
    <definedName name="BEx1GB92OWY6P3B3Z6EYFUUWMITG" hidden="1">#REF!</definedName>
    <definedName name="BEx1GLAGDBKLU37O6Q8M6D5KB3Y1" hidden="1">#REF!</definedName>
    <definedName name="BEx1GVMRHFXUP6XYYY9NR12PV5TF" hidden="1">#REF!</definedName>
    <definedName name="BEx1H6KIT7BHUH6MDDWC935V9N47" hidden="1">#REF!</definedName>
    <definedName name="BEx1HDGOOJ3SKHYMWUZJ1P0RQZ9N" hidden="1">#REF!</definedName>
    <definedName name="BEx1HDM5ZXSJG6JQEMSFV52PZ10V" hidden="1">#REF!</definedName>
    <definedName name="BEx1HETBBZVN5F43LKOFMC4QB0CR" hidden="1">#REF!</definedName>
    <definedName name="BEx1HGM2TBFL6UBVA6E4PKNSPI96" hidden="1">#REF!</definedName>
    <definedName name="BEx1HGWNWPLNXICOTP90TKQVVE4E" hidden="1">#REF!</definedName>
    <definedName name="BEx1HIPLJZABY0EMUOTZN0EQMDPU" hidden="1">#REF!</definedName>
    <definedName name="BEx1HO94JIRX219MPWMB5E5XZ04X" hidden="1">#REF!</definedName>
    <definedName name="BEx1HQNF6KHM21E3XLW0NMSSEI9S" hidden="1">#REF!</definedName>
    <definedName name="BEx1HSLNWIW4S97ZBYY7I7M5YVH4" hidden="1">#REF!</definedName>
    <definedName name="BEx1I38LBZSH2UZJIZXAE5XOUU55" hidden="1">#REF!</definedName>
    <definedName name="BEx1I4QKTILCKZUSOJCVZN7SNHL5" hidden="1">#REF!</definedName>
    <definedName name="BEx1IE0ZP7RIFM9FI24S9I6AAJ14" hidden="1">#REF!</definedName>
    <definedName name="BEx1IGQ5B697MNDOE06MVSR0H58E" hidden="1">#REF!</definedName>
    <definedName name="BEx1IKRPW8MLB9Y485M1TL2IT9SH" hidden="1">#REF!</definedName>
    <definedName name="BEx1J0CSSHDJGBJUHVOEMCF2P4DL" hidden="1">#REF!</definedName>
    <definedName name="BEx1J61RRF9LJ3V3R5OY3WJ6VBWR" hidden="1">#REF!</definedName>
    <definedName name="BEx1J7E8VCGLPYU82QXVUG5N3ZAI" hidden="1">#REF!</definedName>
    <definedName name="BEx1JGE2YQWH8S25USOY08XVGO0D" hidden="1">#REF!</definedName>
    <definedName name="BEx1JJJC9T1W7HY4V7HP1S1W4JO1" hidden="1">#REF!</definedName>
    <definedName name="BEx1JKKZSJ7DI4PTFVI9VVFMB1X2" hidden="1">#REF!</definedName>
    <definedName name="BEx1JUBQFRVMASSFK4B3V0AD7YP9" hidden="1">#REF!</definedName>
    <definedName name="BEx1JXBM5W4YRWNQ0P95QQS6JWD6" hidden="1">#REF!</definedName>
    <definedName name="BEx1KCWQ445PDI0YUBIXZBK5EWCP" hidden="1">#REF!</definedName>
    <definedName name="BEx1KGY9QEHZ9QSARMQUTQKRK4UX" hidden="1">#REF!</definedName>
    <definedName name="BEx1KKP1ELIF2UII2FWVGL7M1X7J" hidden="1">#REF!</definedName>
    <definedName name="BEx1KUVWMB0QCWA3RBE4CADFVRIS" hidden="1">#REF!</definedName>
    <definedName name="BEx1L2OG1SDFK2TPXELJ77YP4NI2" hidden="1">#REF!</definedName>
    <definedName name="BEx1L6Q60MWRDJB4L20LK0XPA0Z2" hidden="1">#REF!</definedName>
    <definedName name="BEx1LD63FP2Z4BR9TKSHOZW9KKZ5" hidden="1">#REF!</definedName>
    <definedName name="BEx1LDMB9RW982DUILM2WPT5VWQ3" hidden="1">#REF!</definedName>
    <definedName name="BEx1LRPGDQCOEMW8YT80J1XCDCIV" hidden="1">#REF!</definedName>
    <definedName name="BEx1LRUSJW4JG54X07QWD9R27WV9" hidden="1">#REF!</definedName>
    <definedName name="BEx1M1WBK5T0LP1AK2JYV6W87ID6" hidden="1">#REF!</definedName>
    <definedName name="BEx1M3JJGKF1YALMTNWMK99YH9FT" hidden="1">#REF!</definedName>
    <definedName name="BEx1M51HHDYGIT8PON7U8ICL2S95" hidden="1">#REF!</definedName>
    <definedName name="BEx1MEBZTWO6XAWNC9Z6T7VUC26Q" hidden="1">#REF!</definedName>
    <definedName name="BEx1MMQ3H3E9MBH330J6MD3EP8AD" hidden="1">#REF!</definedName>
    <definedName name="BEx1MTRKKVCHOZ0YGID6HZ49LJTO" hidden="1">#REF!</definedName>
    <definedName name="BEx1N0IFWPSL686RSLZTZA4KIY2A" hidden="1">#REF!</definedName>
    <definedName name="BEx1N3CUJ3UX61X38ZAJVPEN4KMC" hidden="1">#REF!</definedName>
    <definedName name="BEx1NFCG8AI9NXWO5ROKI6DYZP77" hidden="1">#REF!</definedName>
    <definedName name="BEx1NM34KQTO1LDNSAFD1L82UZFG" hidden="1">#REF!</definedName>
    <definedName name="BEx1NO6TXZVOGCUWCCRTXRXWW0XL" hidden="1">#REF!</definedName>
    <definedName name="BEx1NS8EU5P9FQV3S0WRTXI5L361" hidden="1">#REF!</definedName>
    <definedName name="BEx1NT4RIIP1DMELF4Z1FL5857FC" hidden="1">#REF!</definedName>
    <definedName name="BEx1NUBX5VUYZFKQH69FN6BTLWCR" hidden="1">#REF!</definedName>
    <definedName name="BEx1NZ4K1L8UON80Y2A4RASKWGNP" hidden="1">#REF!</definedName>
    <definedName name="BEx1O0XA02OXBEY6AAS94L6P1KSR" hidden="1">#REF!</definedName>
    <definedName name="BEx1OG235YMT42FBU9V96ZEXHOQR" hidden="1">#REF!</definedName>
    <definedName name="BEx1OI5MBZI8KEL2FZS31LJL8IKD" hidden="1">#REF!</definedName>
    <definedName name="BEx1OLAZ915OGYWP0QP1QQWDLCRX" hidden="1">#REF!</definedName>
    <definedName name="BEx1OO5ER042IS6IC4TLDI75JNVH" hidden="1">#REF!</definedName>
    <definedName name="BEx1OTE54CBSUT8FWKRALEDCUWN4" hidden="1">#REF!</definedName>
    <definedName name="BEx1OVSMPADTX95QUOX34KZQ8EDY" hidden="1">#REF!</definedName>
    <definedName name="BEx1OX544IO9FQJI7YYQGZCEHB3O" hidden="1">#REF!</definedName>
    <definedName name="BEx1OY6SVEUT2EQ26P7EKEND342G" hidden="1">#REF!</definedName>
    <definedName name="BEx1OYN1LPIPI12O9G6F7QAOS9T4" hidden="1">#REF!</definedName>
    <definedName name="BEx1P1HHKJA799O3YZXQAX6KFH58" hidden="1">#REF!</definedName>
    <definedName name="BEx1P34W467WGPOXPK292QFJIPHJ" hidden="1">#REF!</definedName>
    <definedName name="BEx1P4S5Y4X1AG5YL9DS164978PB" hidden="1">#REF!</definedName>
    <definedName name="BEx1P7S1J4TKGVJ43C2Q2R3M9WRB" hidden="1">#REF!</definedName>
    <definedName name="BEx1PA11BLPVZM8RC5BL46WX8YB5" hidden="1">#REF!</definedName>
    <definedName name="BEx1PBZ4BEFIPGMQXT9T8S4PZ2IM" hidden="1">#REF!</definedName>
    <definedName name="BEx1PLF2CFSXBZPVI6CJ534EIJDN" hidden="1">#REF!</definedName>
    <definedName name="BEx1PMWZB2DO6EM9BKLUICZJ65HD" hidden="1">#REF!</definedName>
    <definedName name="BEx1PR415U01RF514LC24LSXZ46E" hidden="1">#REF!</definedName>
    <definedName name="BEx1PXUPD5XRUU2SPVGZCRNTWS98" hidden="1">#REF!</definedName>
    <definedName name="BEx1QA54J2A4I7IBQR19BTY28ZMR" hidden="1">#REF!</definedName>
    <definedName name="BEx1QIU02UKQDRQO4JFJQTQPA9M2" hidden="1">#REF!</definedName>
    <definedName name="BEx1QMQAHG3KQUK59DVM68SWKZIZ" hidden="1">#REF!</definedName>
    <definedName name="BEx1QOTTD8A7ZISZKTC3BOOVKWEN" hidden="1">#REF!</definedName>
    <definedName name="BEx1R02C8KNH9YXA8P430NC2J4P0" hidden="1">#REF!</definedName>
    <definedName name="BEx1R9YFKJCMSEST8OVCAO5E47FO" hidden="1">#REF!</definedName>
    <definedName name="BEx1RBGC06B3T52OIC0EQ1KGVP1I" hidden="1">#REF!</definedName>
    <definedName name="BEx1RRC7X4NI1CU4EO5XYE2GVARJ" hidden="1">#REF!</definedName>
    <definedName name="BEx1RZA1NCGT832L7EMR7GMF588W" hidden="1">#REF!</definedName>
    <definedName name="BEx1S0MOOGSSYT24R5GZFG5GMGFR" hidden="1">#REF!</definedName>
    <definedName name="BEx1S0XGIPUSZQUCSGWSK10GKW7Y" hidden="1">#REF!</definedName>
    <definedName name="BEx1S5VFNKIXHTTCWSV60UC50EZ8" hidden="1">#REF!</definedName>
    <definedName name="BEx1SK3U02H0RGKEYXW7ZMCEOF3V" hidden="1">#REF!</definedName>
    <definedName name="BEx1SSNEZINBJT29QVS62VS1THT4" hidden="1">#REF!</definedName>
    <definedName name="BEx1SVNCHNANBJIDIQVB8AFK4HAN" hidden="1">#REF!</definedName>
    <definedName name="BEx1T7SCX7KK0ROG334AKM67Y8WU" hidden="1">#REF!</definedName>
    <definedName name="BEx1TJ0WLS9O7KNSGIPWTYHDYI1D" hidden="1">#REF!</definedName>
    <definedName name="BEx1TNTKITTEKOJ5Q0RUF0799ZGD" hidden="1">#REF!</definedName>
    <definedName name="BEx1U15M7LVVFZENH830B2BGWC04" hidden="1">#REF!</definedName>
    <definedName name="BEx1U7WFO8OZKB1EBF4H386JW91L" hidden="1">#REF!</definedName>
    <definedName name="BEx1U87938YR9N6HYI24KVBKLOS3" hidden="1">#REF!</definedName>
    <definedName name="BEx1UESH4KDWHYESQU2IE55RS3LI" hidden="1">#REF!</definedName>
    <definedName name="BEx1UI8N9KTCPSOJ7RDW0T8UEBNP" hidden="1">#REF!</definedName>
    <definedName name="BEx1UML0HHJFHA5TBOYQ24I3RV1W" hidden="1">#REF!</definedName>
    <definedName name="BEx1UUDIQPZ23XQ79GUL0RAWRSCK" hidden="1">#REF!</definedName>
    <definedName name="BEx1V67SEV778NVW68J8W5SND1J7" hidden="1">#REF!</definedName>
    <definedName name="BEx1VIY9SQLRESD11CC4PHYT0XSG" hidden="1">#REF!</definedName>
    <definedName name="BEx1VQQSB5BKTBE7EAFXSN31CNVX" hidden="1">#REF!</definedName>
    <definedName name="BEx1W0MUN1X1FGVDR6IBXV3AYK3C" hidden="1">#REF!</definedName>
    <definedName name="BEx1W8FDLOFGE28JXY6J54MICRMP" hidden="1">#REF!</definedName>
    <definedName name="BEx1WC67EH10SC38QWX3WEA5KH3A" hidden="1">#REF!</definedName>
    <definedName name="BEx1WDO53ZG95BCDDJH20QVTZIEM" hidden="1">#REF!</definedName>
    <definedName name="BEx1WGYTKZZIPM1577W5FEYKFH3V" hidden="1">#REF!</definedName>
    <definedName name="BEx1WHPURIV3D3PTJJ359H1OP7ZV" hidden="1">#REF!</definedName>
    <definedName name="BEx1WLWY2CR1WRD694JJSWSDFAIR" hidden="1">#REF!</definedName>
    <definedName name="BEx1WMD1LWPWRIK6GGAJRJAHJM8I" hidden="1">#REF!</definedName>
    <definedName name="BEx1WR0D41MR174LBF3P9E3K0J51" hidden="1">#REF!</definedName>
    <definedName name="BEx1WU09CIHOI0L84XXCKC501H1F" hidden="1">#REF!</definedName>
    <definedName name="BEx1WUB1FAS5PHU33TJ60SUHR618" hidden="1">#REF!</definedName>
    <definedName name="BEx1WX04G0INSPPG9NTNR3DYR6PZ" hidden="1">#REF!</definedName>
    <definedName name="BEx1X3LHU9DPG01VWX2IF65TRATF" hidden="1">#REF!</definedName>
    <definedName name="BEx1X3QU07GK7I7KLROCFBELK7NH" hidden="1">#REF!</definedName>
    <definedName name="BEx1XK8AAMO0AH0Z1OUKW30CA7EQ" hidden="1">#REF!</definedName>
    <definedName name="BEx1XL4MZ7C80495GHQRWOBS16PQ" hidden="1">#REF!</definedName>
    <definedName name="BEx1XN86QZPXEC2550TP8XT6SWZX" hidden="1">#REF!</definedName>
    <definedName name="BEx1Y2IGS2K95E1M51PEF9KJZ0KB" hidden="1">#REF!</definedName>
    <definedName name="BEx1Y3PKK83X2FN9SAALFHOWKMRQ" hidden="1">#REF!</definedName>
    <definedName name="BEx1YKHSW5HDSZLEI6ETN0XC509V" hidden="1">#REF!</definedName>
    <definedName name="BEx1YL3DJ7Y4AZ01ERCOGW0FJ26T" hidden="1">#REF!</definedName>
    <definedName name="BEx1Z2RYHSVD1H37817SN93VMURZ" hidden="1">#REF!</definedName>
    <definedName name="BEx3AMAKWI6458B67VKZO56MCNJW" hidden="1">#REF!</definedName>
    <definedName name="BEx3AOOVM42G82TNF53W0EKXLUSI" hidden="1">#REF!</definedName>
    <definedName name="BEx3AZH9W4SUFCAHNDOQ728R9V4L" hidden="1">#REF!</definedName>
    <definedName name="BEx3BNR9ES4KY7Q1DK83KC5NDGL8" hidden="1">#REF!</definedName>
    <definedName name="BEx3BQR5VZXNQ4H949ORM8ESU3B3" hidden="1">#REF!</definedName>
    <definedName name="BEx3BTLL3ASJN134DLEQTQM70VZM" hidden="1">#REF!</definedName>
    <definedName name="BEx3BW5CTV0DJU5AQS3ZQFK2VLF3" hidden="1">#REF!</definedName>
    <definedName name="BEx3BYP0FG369M7G3JEFLMMXAKTS" hidden="1">#REF!</definedName>
    <definedName name="BEx3C2QR0WUD19QSVO8EMIPNQJKH" hidden="1">#REF!</definedName>
    <definedName name="BEx3C5ACPKV4XIAY0LO077TCRNLJ" hidden="1">#REF!</definedName>
    <definedName name="BEx3CBKXPIN2XM7QJNI7O0MB70AR" hidden="1">#REF!</definedName>
    <definedName name="BEx3CCS3VNR1KW2R7DKSQFZ17QW0" hidden="1">#REF!</definedName>
    <definedName name="BEx3CKFCCPZZ6ROLAT5C1DZNIC1U" hidden="1">#REF!</definedName>
    <definedName name="BEx3CO0SVO4WLH0DO43DCHYDTH1P" hidden="1">#REF!</definedName>
    <definedName name="BEx3D35KVB55GTY44YX4O9YGEVQI" hidden="1">#REF!</definedName>
    <definedName name="BEx3D9G6QTSPF9UYI4X0XY0VE896" hidden="1">#REF!</definedName>
    <definedName name="BEx3DCQU9PBRXIMLO62KS5RLH447" hidden="1">#REF!</definedName>
    <definedName name="BEx3E22INXU2VKWET4AVSBR8WAD6" hidden="1">#REF!</definedName>
    <definedName name="BEx3EF99FD6QNNCNOKDEE67JHTUJ" hidden="1">#REF!</definedName>
    <definedName name="BEx3EHCSERZ2O2OAG8Y95UPG2IY9" hidden="1">#REF!</definedName>
    <definedName name="BEx3EJR3TCJDYS7ZXNDS5N9KTGIK" hidden="1">#REF!</definedName>
    <definedName name="BEx3ELJTTBS6P05CNISMGOJOA60V" hidden="1">#REF!</definedName>
    <definedName name="BEx3EQSLJBDDJRHNX19PBFCKNY2I" hidden="1">#REF!</definedName>
    <definedName name="BEx3EQY1DLE7G1BN4GY27QI7C7L8" hidden="1">#REF!</definedName>
    <definedName name="BEx3EUUAX947Q5N6MY6W0KSNY78Y" hidden="1">#REF!</definedName>
    <definedName name="BEx3FG4DPAPTA9PM2Q6BMWI6BIHV" hidden="1">#REF!</definedName>
    <definedName name="BEx3FHMD1P5XBCH23ZKIFO6ZTCNB" hidden="1">#REF!</definedName>
    <definedName name="BEx3FI2G3YYIACQHXNXEA15M8ZK5" hidden="1">#REF!</definedName>
    <definedName name="BEx3FJ9MHSLDK8W91GO85FX1GX57" hidden="1">#REF!</definedName>
    <definedName name="BEx3FR251HFU7A33PU01SJUENL2B" hidden="1">#REF!</definedName>
    <definedName name="BEx3FX7EJL47JSLSWP3EOC265WAE" hidden="1">#REF!</definedName>
    <definedName name="BEx3G201R8NLJ6FIHO2QS0SW9QVV" hidden="1">#REF!</definedName>
    <definedName name="BEx3G2LL2II66XY5YCDPG4JE13A3" hidden="1">#REF!</definedName>
    <definedName name="BEx3G2WA0DTYY9D8AGHHOBTPE2B2" hidden="1">#REF!</definedName>
    <definedName name="BEx3G8FY85SUKO01ZJQZYO51EA75" hidden="1">#REF!</definedName>
    <definedName name="BEx3GCXR6IAS0B6WJ03GJVH7CO52" hidden="1">#REF!</definedName>
    <definedName name="BEx3GDZH5KHUU0C7RY1PDVGKTH8E" hidden="1">#REF!</definedName>
    <definedName name="BEx3GEVV18SEQDI1JGY7EN6D1GT1" hidden="1">#REF!</definedName>
    <definedName name="BEx3GKFH64MKQX61S7DYTZ15JCPY" hidden="1">#REF!</definedName>
    <definedName name="BEx3GMJ1Y6UU02DLRL0QXCEKDA6C" hidden="1">#REF!</definedName>
    <definedName name="BEx3GN4LY0135CBDIN1TU2UEODGF" hidden="1">#REF!</definedName>
    <definedName name="BEx3GPDH2AH4QKT4OOSN563XUHBD" hidden="1">#REF!</definedName>
    <definedName name="BEx3GQ9V1DONRHIKU8HGIPUP1EGT" hidden="1">#REF!</definedName>
    <definedName name="BEx3H5UX2GZFZZT657YR76RHW5I6" hidden="1">#REF!</definedName>
    <definedName name="BEx3HMSEFOP6DBM4R97XA6B7NFG6" hidden="1">#REF!</definedName>
    <definedName name="BEx3HWJ5SQSD2CVCQNR183X44FR8" hidden="1">#REF!</definedName>
    <definedName name="BEx3I09YVXO0G4X7KGSA4WGORM35" hidden="1">#REF!</definedName>
    <definedName name="BEx3ICF1GY8HQEBIU9S43PDJ90BX" hidden="1">#REF!</definedName>
    <definedName name="BEx3IMLPLFDY04Z6ON69TCWA33TL" hidden="1">#REF!</definedName>
    <definedName name="BEx3IWN8YPN2XHSCISQB9608ZLOD" hidden="1">#REF!</definedName>
    <definedName name="BEx3IYAH2DEBFWO8F94H4MXE3RLY" hidden="1">#REF!</definedName>
    <definedName name="BEx3IZXXSYEW50379N2EAFWO8DZV" hidden="1">#REF!</definedName>
    <definedName name="BEx3J1VZVGTKT4ATPO9O5JCSFTTR" hidden="1">#REF!</definedName>
    <definedName name="BEx3J2XUDDF0SSPYVBJC3N2BVRNR" hidden="1">#REF!</definedName>
    <definedName name="BEx3J3OQ1MT3IGJLJXUE26AOGC1G" hidden="1">#REF!</definedName>
    <definedName name="BEx3JC2TY7JNAAC3L7QHVPQXLGQ8" hidden="1">#REF!</definedName>
    <definedName name="BEx3JMKGGBQZCNS9GG0XPNFFZHYG" hidden="1">#REF!</definedName>
    <definedName name="BEx3JWB8EIB42E4QPNP0F6ZKJHSM" hidden="1">#REF!</definedName>
    <definedName name="BEx3JX23SYDIGOGM4Y0CQFBW8ZBV" hidden="1">#REF!</definedName>
    <definedName name="BEx3JXCXCVBZJGV5VEG9MJEI01AL" hidden="1">#REF!</definedName>
    <definedName name="BEx3JYK2N7X59TPJSKYZ77ENY8SS" hidden="1">#REF!</definedName>
    <definedName name="BEx3JZAXL8KNT6BS2DKSBQW8WFTT" hidden="1">#REF!</definedName>
    <definedName name="BEx3K4EII7GU1CG0BN7UL15M6J8Z" hidden="1">#REF!</definedName>
    <definedName name="BEx3K4ZXQUQ2KYZF74B84SO48XMW" hidden="1">#REF!</definedName>
    <definedName name="BEx3KEFXUCVNVPH7KSEGAZYX13B5" hidden="1">#REF!</definedName>
    <definedName name="BEx3KFXUAF6YXAA47B7Q6X9B3VGB" hidden="1">#REF!</definedName>
    <definedName name="BEx3KIXQYOGMPK4WJJAVBRX4NR28" hidden="1">#REF!</definedName>
    <definedName name="BEx3KJOMVOSFZVJUL3GKCNP6DQDS" hidden="1">#REF!</definedName>
    <definedName name="BEx3KP2VRBMORK0QEAZUYCXL3DHJ" hidden="1">#REF!</definedName>
    <definedName name="BEx3L4IN3LI4C26SITKTGAH27CDU" hidden="1">#REF!</definedName>
    <definedName name="BEx3L4YQ0J7ZU0M5QM6YIPCEYC9K" hidden="1">#REF!</definedName>
    <definedName name="BEx3L60DJOR7NQN42G7YSAODP1EX" hidden="1">#REF!</definedName>
    <definedName name="BEx3L7D0PI38HWZ7VADU16C9E33D" hidden="1">#REF!</definedName>
    <definedName name="BEx3L9WT886UPC0M8AH5Y82YAB1H" hidden="1">#REF!</definedName>
    <definedName name="BEx3LM1PR4Y7KINKMTMKR984GX8Q" hidden="1">#REF!</definedName>
    <definedName name="BEx3LPCEZ1C0XEKNCM3YT09JWCUO" hidden="1">#REF!</definedName>
    <definedName name="BEx3LRQPBEYUQ8NMLL8AOZ2SXLOI" hidden="1">#REF!</definedName>
    <definedName name="BEx3M1MR1K1NQD03H74BFWOK4MWQ" hidden="1">#REF!</definedName>
    <definedName name="BEx3M4H77MYUKOOD31H9F80NMVK8" hidden="1">#REF!</definedName>
    <definedName name="BEx3M9VFX329PZWYC4DMZ6P3W9R2" hidden="1">#REF!</definedName>
    <definedName name="BEx3MCQ0VEBV0CZXDS505L38EQ8N" hidden="1">#REF!</definedName>
    <definedName name="BEx3MEYV5LQY0BAL7V3CFAFVOM3T" hidden="1">#REF!</definedName>
    <definedName name="BEx3MREOFWJQEYMCMBL7ZE06NBN6" hidden="1">#REF!</definedName>
    <definedName name="BEx3MW1VHR8JIAS5J58XQ0CC4L8U" hidden="1">#REF!</definedName>
    <definedName name="BEx3N51IHA88UXRPEENI44P0KP7U" hidden="1">#REF!</definedName>
    <definedName name="BEx3N7FW0O3BI5FG5H3TN8ESSC61" hidden="1">#REF!</definedName>
    <definedName name="BEx3N7VYL8CCBFTRFOA6W3BWAQJ0" hidden="1">#REF!</definedName>
    <definedName name="BEx3NKXF7GYXHBK75UI6MDRUSU0J" hidden="1">#REF!</definedName>
    <definedName name="BEx3NLIZ7PHF2XE59ECZ3MD04ZG1" hidden="1">#REF!</definedName>
    <definedName name="BEx3NMQ4BVC94728AUM7CCX7UHTU" hidden="1">#REF!</definedName>
    <definedName name="BEx3NR2I4OUFP3Z2QZEDU2PIFIDI" hidden="1">#REF!</definedName>
    <definedName name="BEx3O19B8FTTAPVT5DZXQGQXWFR8" hidden="1">#REF!</definedName>
    <definedName name="BEx3O85IKWARA6NCJOLRBRJFMEWW" hidden="1">#REF!</definedName>
    <definedName name="BEx3OJZSCGFRW7SVGBFI0X9DNVMM" hidden="1">#REF!</definedName>
    <definedName name="BEx3OK5349EJ2XRYXV7W13YG9FSL" hidden="1">#REF!</definedName>
    <definedName name="BEx3ORSBUXAF21MKEY90YJV9AY9A" hidden="1">#REF!</definedName>
    <definedName name="BEx3OSDPC76YELEXOE4HPHR08Z63" hidden="1">#REF!</definedName>
    <definedName name="BEx3OV8BH6PYNZT7C246LOAU9SVX" hidden="1">#REF!</definedName>
    <definedName name="BEx3OXRYJZUEY6E72UJU0PHLMYAR" hidden="1">#REF!</definedName>
    <definedName name="BEx3P54EFPJ9XERKXPZGLNSLQXCN" hidden="1">#REF!</definedName>
    <definedName name="BEx3P59TTRSGQY888P5C1O7M2PQT" hidden="1">#REF!</definedName>
    <definedName name="BEx3PDNRRNKD5GOUBUQFXAHIXLD9" hidden="1">#REF!</definedName>
    <definedName name="BEx3PDT8GNPWLLN02IH1XPV90XYK" hidden="1">#REF!</definedName>
    <definedName name="BEx3PH99MLZU1LB38QDL3NELDJBG" hidden="1">#REF!</definedName>
    <definedName name="BEx3PKEMDW8KZEP11IL927C5O7I2" hidden="1">#REF!</definedName>
    <definedName name="BEx3PKJZ1Z7L9S6KV8KXVS6B2FX4" hidden="1">#REF!</definedName>
    <definedName name="BEx3PMNG53Z5HY138H99QOMTX8W3" hidden="1">#REF!</definedName>
    <definedName name="BEx3PP1RRSFZ8UC0JC9R91W6LNKW" hidden="1">#REF!</definedName>
    <definedName name="BEx3PPNDD7L6SUISGSI2D375NSCH" hidden="1">#REF!</definedName>
    <definedName name="BEx3PQZZ6L9TOCDKNGIDPO8Y2G54" hidden="1">#REF!</definedName>
    <definedName name="BEx3PVXYZC8WB9ZJE7OCKUXZ46EA" hidden="1">#REF!</definedName>
    <definedName name="BEx3Q0VWPU5EQECK7MQ47TYJ3SWW" hidden="1">#REF!</definedName>
    <definedName name="BEx3Q3QHHJB3PUJIXDIL8G6EHCRE" hidden="1">#REF!</definedName>
    <definedName name="BEx3Q7BZ9PUXK2RLIOFSIS9AHU1B" hidden="1">#REF!</definedName>
    <definedName name="BEx3Q8J42S9VU6EAN2Y28MR6DF88" hidden="1">#REF!</definedName>
    <definedName name="BEx3Q9QA35ZVN9VVHN81BBIVN881" hidden="1">#REF!</definedName>
    <definedName name="BEx3QD0XYUEL1G6J200V2STCORG5" hidden="1">#REF!</definedName>
    <definedName name="BEx3QEDFOYFY5NBTININ5W4RLD4Q" hidden="1">#REF!</definedName>
    <definedName name="BEx3QH2K40ZZFYJES4QCRY78Q560" hidden="1">#REF!</definedName>
    <definedName name="BEx3QIKJ3U962US1Q564NZDLU8LD" hidden="1">#REF!</definedName>
    <definedName name="BEx3QR9D45DHW50VQ7Y3Q1AXPOB9" hidden="1">#REF!</definedName>
    <definedName name="BEx3QSWT2S5KWG6U2V9711IYDQBM" hidden="1">#REF!</definedName>
    <definedName name="BEx3QVGG7Q2X4HZHJAM35A8T3VR7" hidden="1">#REF!</definedName>
    <definedName name="BEx3R0JUB9YN8PHPPQTAMIT1IHWK" hidden="1">#REF!</definedName>
    <definedName name="BEx3R81NFRO7M81VHVKOBFT0QBIL" hidden="1">#REF!</definedName>
    <definedName name="BEx3RHC2ZD5UFS6QD4OPFCNNMWH1" hidden="1">#REF!</definedName>
    <definedName name="BEx3RQ10QIWBAPHALAA91BUUCM2X" hidden="1">#REF!</definedName>
    <definedName name="BEx3RSFBB83TAKX7N3F394TT3RW4" hidden="1">#REF!</definedName>
    <definedName name="BEx3RV4E1WT43SZBUN09RTB8EK1O" hidden="1">#REF!</definedName>
    <definedName name="BEx3RXYU0QLFXSFTM5EB20GD03W5" hidden="1">#REF!</definedName>
    <definedName name="BEx3RYKLC3QQO3XTUN7BEW2AQL98" hidden="1">#REF!</definedName>
    <definedName name="BEx3S2WXUEQA8PLX4U6G9LJB63ZN" hidden="1">#REF!</definedName>
    <definedName name="BEx3SICJ45BYT6FHBER86PJT25FC" hidden="1">#REF!</definedName>
    <definedName name="BEx3SL1NUYCLQWKW8EFSFZGONHKE" hidden="1">#REF!</definedName>
    <definedName name="BEx3SMUCMJVGQ2H4EHQI5ZFHEF0P" hidden="1">#REF!</definedName>
    <definedName name="BEx3SN56F03CPDRDA7LZ763V0N4I" hidden="1">#REF!</definedName>
    <definedName name="BEx3SPE6N1ORXPRCDL3JPZD73Z9F" hidden="1">#REF!</definedName>
    <definedName name="BEx3ST4Y5OZXSIK7V846SMFT5B23" hidden="1">#REF!</definedName>
    <definedName name="BEx3SWQG9ED1M1Q5D63K0HZ15GQG" hidden="1">#REF!</definedName>
    <definedName name="BEx3T29ZTULQE0OMSMWUMZDU9ZZ0" hidden="1">#REF!</definedName>
    <definedName name="BEx3T6MJ1QDJ929WMUDVZ0O3UW0Y" hidden="1">#REF!</definedName>
    <definedName name="BEx3TEPSM88IET8PDLKKCHMFEMFM" hidden="1">#REF!</definedName>
    <definedName name="BEx3TO09F9SV99SJXCUC1B49RVCJ" hidden="1">#REF!</definedName>
    <definedName name="BEx3TPCSI16OAB2L9M9IULQMQ9J9" hidden="1">#REF!</definedName>
    <definedName name="BEx3U64YUOZ419BAJS2W78UMATAW" hidden="1">#REF!</definedName>
    <definedName name="BEx3U94WCEA5DKMWBEX1GU0LKYG2" hidden="1">#REF!</definedName>
    <definedName name="BEx3U9VZ8SQVYS6ZA038J7AP7ZGW" hidden="1">#REF!</definedName>
    <definedName name="BEx3UIQ5WRJBGNTFCCLOR4N7B1OQ" hidden="1">#REF!</definedName>
    <definedName name="BEx3UJBQWUJW9KX0PXKZ4TRHMR71" hidden="1">#REF!</definedName>
    <definedName name="BEx3UJMIX2NUSSWGMSI25A5DM4CH" hidden="1">#REF!</definedName>
    <definedName name="BEx3UKOCOQG7S1YQ436S997K1KWV" hidden="1">#REF!</definedName>
    <definedName name="BEx3UYM19VIXLA0EU7LB9NHA77PB" hidden="1">#REF!</definedName>
    <definedName name="BEx3V6EJO8BG91O9M5DVBLNPDBKG" hidden="1">#REF!</definedName>
    <definedName name="BEx3VML7CG70HPISMVYIUEN3711Q" hidden="1">#REF!</definedName>
    <definedName name="BEx56ZID5H04P9AIYLP1OASFGV56" hidden="1">#REF!</definedName>
    <definedName name="BEx5802QAJKNHFBFPTR0PSRHQPJE" hidden="1">#REF!</definedName>
    <definedName name="BEx587EYSS57E3PI8DT973HLJM9E" hidden="1">#REF!</definedName>
    <definedName name="BEx587KFQ3VKCOCY1SA5F24PQGUI" hidden="1">#REF!</definedName>
    <definedName name="BEx58O780PQ05NF0Z1SKKRB3N099" hidden="1">#REF!</definedName>
    <definedName name="BEx58XHO7ZULLF2EUD7YIS0MGQJ5" hidden="1">#REF!</definedName>
    <definedName name="BEx58ZW0HAIGIPEX9CVA1PQQTR6X" hidden="1">#REF!</definedName>
    <definedName name="BEx591ZJ14LAJI4Q8DU3CQQBHZDV" hidden="1">#REF!</definedName>
    <definedName name="BEx599XJ2MIQOZOQC2FXQJ2TDR95" hidden="1">#REF!</definedName>
    <definedName name="BEx59BA1KH3RG6K1LHL7YS2VB79N" hidden="1">#REF!</definedName>
    <definedName name="BEx59E9WABJP2TN71QAIKK79HPK9" hidden="1">#REF!</definedName>
    <definedName name="BEx59P7MAPNU129ZTC5H3EH892G1" hidden="1">#REF!</definedName>
    <definedName name="BEx59WPJZYWUOEGJHPOVM5ETCM6G" hidden="1">#REF!</definedName>
    <definedName name="BEx5A11WZRQSIE089QE119AOX9ZG" hidden="1">#REF!</definedName>
    <definedName name="BEx5A53I4OI80LV9DRIR9EFD2XUD" hidden="1">#REF!</definedName>
    <definedName name="BEx5A7CIGCOTHJKHGUBDZG91JGPZ" hidden="1">#REF!</definedName>
    <definedName name="BEx5A8UFLT2SWVSG5COFA9B8P376" hidden="1">#REF!</definedName>
    <definedName name="BEx5ACAHJPLAS35SPSXQ88PJYGPI" hidden="1">#REF!</definedName>
    <definedName name="BEx5AFFTN3IXIBHDKM0FYC4OFL1S" hidden="1">#REF!</definedName>
    <definedName name="BEx5ANDOOW91YBCYUL4H4JOJKCSS" hidden="1">#REF!</definedName>
    <definedName name="BEx5AOFIO8KVRHIZ1RII337AA8ML" hidden="1">#REF!</definedName>
    <definedName name="BEx5APRZ66L5BWHFE8E4YYNEDTI4" hidden="1">#REF!</definedName>
    <definedName name="BEx5ARQ6V82KDMN77WT0B1AK7B5S" hidden="1">#REF!</definedName>
    <definedName name="BEx5AUVDSQ35VO4BD9AKKGBM5S7D" hidden="1">#REF!</definedName>
    <definedName name="BEx5B4RHHX0J1BF2FZKEA0SPP29O" hidden="1">#REF!</definedName>
    <definedName name="BEx5B5YMSWP0OVI5CIQRP5V18D0C" hidden="1">#REF!</definedName>
    <definedName name="BEx5B825RW35M5H0UB2IZGGRS4ER" hidden="1">#REF!</definedName>
    <definedName name="BEx5BAWPMY0TL684WDXX6KKJLRCN" hidden="1">#REF!</definedName>
    <definedName name="BEx5BBI61U4Y65GD0ARMTALPP7SJ" hidden="1">#REF!</definedName>
    <definedName name="BEx5BDR56MEV4IHY6CIH2SVNG1UB" hidden="1">#REF!</definedName>
    <definedName name="BEx5BESZC5H329SKHGJOHZFILYJJ" hidden="1">#REF!</definedName>
    <definedName name="BEx5BHSQ42B50IU1TEQFUXFX9XQD" hidden="1">#REF!</definedName>
    <definedName name="BEx5BKSM4UN4C1DM3EYKM79MRC5K" hidden="1">#REF!</definedName>
    <definedName name="BEx5BNN8NPH9KVOBARB9CDD9WLB6" hidden="1">#REF!</definedName>
    <definedName name="BEx5BQN48A0P0HALA6YWGQLFIY7R" hidden="1">#REF!</definedName>
    <definedName name="BEx5BYFMZ80TDDN2EZO8CF39AIAC" hidden="1">#REF!</definedName>
    <definedName name="BEx5C2BWFW6SHZBFDEISKGXHZCQW" hidden="1">#REF!</definedName>
    <definedName name="BEx5C49ZFH8TO9ZU55729C3F7XG7" hidden="1">#REF!</definedName>
    <definedName name="BEx5C8GZQK13G60ZM70P63I5OS0L" hidden="1">#REF!</definedName>
    <definedName name="BEx5CAPTVN2NBT3UOMA1UFAL1C2R" hidden="1">#REF!</definedName>
    <definedName name="BEx5CEM3SYF9XP0ZZVE0GEPCLV3F" hidden="1">#REF!</definedName>
    <definedName name="BEx5CFYQ0F1Z6P8SCVJ0I3UPVFE4" hidden="1">#REF!</definedName>
    <definedName name="BEx5CINUDCSDCAJSNNV7XVNU8Q79" hidden="1">#REF!</definedName>
    <definedName name="BEx5CNLUIOYU8EODGA03Z3547I9T" hidden="1">#REF!</definedName>
    <definedName name="BEx5CNR9ZYFH7VDST1YKR6JOAOVD" hidden="1">#REF!</definedName>
    <definedName name="BEx5CPEKNSJORIPFQC2E1LTRYY8L" hidden="1">#REF!</definedName>
    <definedName name="BEx5CQR6PPHZ1S1UI8J4XM1TRDYC" hidden="1">#REF!</definedName>
    <definedName name="BEx5CSUOL05D8PAM2TRDA9VRJT1O" hidden="1">#REF!</definedName>
    <definedName name="BEx5CUNFOO4YDFJ22HCMI2QKIGKM" hidden="1">#REF!</definedName>
    <definedName name="BEx5D8L47OF0WHBPFWXGZINZWUBZ" hidden="1">#REF!</definedName>
    <definedName name="BEx5DAJAHQ2SKUPCKSCR3PYML67L" hidden="1">#REF!</definedName>
    <definedName name="BEx5DC18JM1KJCV44PF18E0LNRKA" hidden="1">#REF!</definedName>
    <definedName name="BEx5DJIZBTNS011R9IIG2OQ2L6ZX" hidden="1">#REF!</definedName>
    <definedName name="BEx5E123OLO9WQUOIRIDJ967KAGK" hidden="1">#REF!</definedName>
    <definedName name="BEx5E2UU5NES6W779W2OZTZOB4O7" hidden="1">#REF!</definedName>
    <definedName name="BEx5E4CSE5G83J5K32WENF7BXL82" hidden="1">#REF!</definedName>
    <definedName name="BEx5ELQL9B0VR6UT18KP11DHOTFX" hidden="1">#REF!</definedName>
    <definedName name="BEx5EPHDUKNJYTCQXB79QEW88KC8" hidden="1">#REF!</definedName>
    <definedName name="BEx5ER4TJTFPN7IB1MNEB1ZFR5M6" hidden="1">#REF!</definedName>
    <definedName name="BEx5EZ2ORDJQSTT4KQMZALOFR80B" hidden="1">#REF!</definedName>
    <definedName name="BEx5F6V72QTCK7O39Y59R0EVM6CW" hidden="1">#REF!</definedName>
    <definedName name="BEx5FGLQVACD5F5YZG4DGSCHCGO2" hidden="1">#REF!</definedName>
    <definedName name="BEx5FGR7YST9UWW32VFER0W4LEF2" hidden="1">#REF!</definedName>
    <definedName name="BEx5FLJWHLW3BTZILDPN5NMA449V" hidden="1">#REF!</definedName>
    <definedName name="BEx5FNI2O10YN2SI1NO4X5GP3GTF" hidden="1">#REF!</definedName>
    <definedName name="BEx5FO8YRFSZCG3L608EHIHIHFY4" hidden="1">#REF!</definedName>
    <definedName name="BEx5FQNA6V4CNYSH013K45RI4BCV" hidden="1">#REF!</definedName>
    <definedName name="BEx5FSW55LVAZI956T9XU4KIBELE" hidden="1">#REF!</definedName>
    <definedName name="BEx5FTCEIIRM9OOPXK6PB2KJSLTA" hidden="1">#REF!</definedName>
    <definedName name="BEx5FVQPPEU32CPNV9RRQ9MNLLVE" hidden="1">#REF!</definedName>
    <definedName name="BEx5G08KGMG5X2AQKDGPFYG5GH94" hidden="1">#REF!</definedName>
    <definedName name="BEx5G1A8TFN4C4QII35U9DKYNIS8" hidden="1">#REF!</definedName>
    <definedName name="BEx5G1L0QO91KEPDMV1D8OT4BT73" hidden="1">#REF!</definedName>
    <definedName name="BEx5G86DZL1VYUX6KWODAP3WFAWP" hidden="1">#REF!</definedName>
    <definedName name="BEx5G8BV2GIOCM3C7IUFK8L04A6M" hidden="1">#REF!</definedName>
    <definedName name="BEx5G8H70AOIQNK90C2VU5BAF8TV" hidden="1">#REF!</definedName>
    <definedName name="BEx5GE66YNPSS5MSPTBXLYLNUHSJ" hidden="1">#REF!</definedName>
    <definedName name="BEx5GID9MVBUPFFT9M8K8B5MO9NV" hidden="1">#REF!</definedName>
    <definedName name="BEx5GL2CVWMY3S947ALVPBQG1W21" hidden="1">#REF!</definedName>
    <definedName name="BEx5GN0EWA9SCQDPQ7NTUQH82QVK" hidden="1">#REF!</definedName>
    <definedName name="BEx5GNBCU4WZ74I0UXFL9ZG2XSGJ" hidden="1">#REF!</definedName>
    <definedName name="BEx5GT5PB17R2GKX3F4H7WWN4M94" hidden="1">#REF!</definedName>
    <definedName name="BEx5GUCTYC7QCWGWU5BTO7Y7HDZX" hidden="1">#REF!</definedName>
    <definedName name="BEx5GYUPJULJQ624TEESYFG1NFOH" hidden="1">#REF!</definedName>
    <definedName name="BEx5GZR2KDETMC7ZPNE1YU6YELWI" hidden="1">#REF!</definedName>
    <definedName name="BEx5H0NEE0AIN5E2UHJ9J9ISU9N1" hidden="1">#REF!</definedName>
    <definedName name="BEx5H1UJSEUQM2K8QHQXO5THVHSO" hidden="1">#REF!</definedName>
    <definedName name="BEx5H2WFSII73OJ41QGRAZ28JO53" hidden="1">#REF!</definedName>
    <definedName name="BEx5HAOT9XWUF7XIFRZZS8B9F5TZ" hidden="1">#REF!</definedName>
    <definedName name="BEx5HE4XRF9BUY04MENWY9CHHN5H" hidden="1">#REF!</definedName>
    <definedName name="BEx5HFHMABAT0H9KKS754X4T304E" hidden="1">#REF!</definedName>
    <definedName name="BEx5HGDZ7MX1S3KNXLRL9WU565V4" hidden="1">#REF!</definedName>
    <definedName name="BEx5HJZ9FAVNZSSBTAYRPZDYM9NU" hidden="1">#REF!</definedName>
    <definedName name="BEx5HZ9JMKHNLFWLVUB1WP5B39BL" hidden="1">#REF!</definedName>
    <definedName name="BEx5I244LQHZTF3XI66J8705R9XX" hidden="1">#REF!</definedName>
    <definedName name="BEx5I3B4OHOD6SAPLK3PZDRO1GYC" hidden="1">#REF!</definedName>
    <definedName name="BEx5I4CZWURJPJZH95QO8E7MXFWV" hidden="1">#REF!</definedName>
    <definedName name="BEx5I8PBP4LIXDGID5BP0THLO0AQ" hidden="1">#REF!</definedName>
    <definedName name="BEx5I8USVUB3JP4S9OXGMZVMOQXR" hidden="1">#REF!</definedName>
    <definedName name="BEx5I9GDQSYIAL65UQNDMNFQCS9Y" hidden="1">#REF!</definedName>
    <definedName name="BEx5IBUPG9AWNW5PK7JGRGEJ4OLM" hidden="1">#REF!</definedName>
    <definedName name="BEx5IC06RVN8BSAEPREVKHKLCJ2L" hidden="1">#REF!</definedName>
    <definedName name="BEx5J0FFP1KS4NGY20AEJI8VREEA" hidden="1">#REF!</definedName>
    <definedName name="BEx5JENVO7X0TBQGRMGKRTMFB470" hidden="1">#REF!</definedName>
    <definedName name="BEx5JF3ZXLDIS8VNKDCY7ZI7H1CI" hidden="1">#REF!</definedName>
    <definedName name="BEx5JHCZJ8G6OOOW6EF3GABXKH6F" hidden="1">#REF!</definedName>
    <definedName name="BEx5JJB6W446THXQCRUKD3I7RKLP" hidden="1">#REF!</definedName>
    <definedName name="BEx5JJWTMI37U3RDEJOYLO93RJ6Z" hidden="1">#REF!</definedName>
    <definedName name="BEx5JNCT8Z7XSSPD5EMNAJELCU2V" hidden="1">#REF!</definedName>
    <definedName name="BEx5JP02DZ97IB62ITCKG1MMWBKN" hidden="1">#REF!</definedName>
    <definedName name="BEx5JQCNT9Y4RM306CHC8IPY3HBZ" hidden="1">#REF!</definedName>
    <definedName name="BEx5JR91NO6ECBKQUI7KBAUHVWQY" hidden="1">#REF!</definedName>
    <definedName name="BEx5JTHW7OW4QTNV5XZ3NC20LDLF" hidden="1">#REF!</definedName>
    <definedName name="BEx5K08PYKE6JOKBYIB006TX619P" hidden="1">#REF!</definedName>
    <definedName name="BEx5K1AKPNBF18M8BS3MHI13PF7R" hidden="1">#REF!</definedName>
    <definedName name="BEx5K21HQCDNYPG2QWFOVS99PE4A" hidden="1">#REF!</definedName>
    <definedName name="BEx5K51DSERT1TR7B4A29R41W4NX" hidden="1">#REF!</definedName>
    <definedName name="BEx5KCJ4JCAHU2E4LCLVKFWL64CX" hidden="1">#REF!</definedName>
    <definedName name="BEx5KM9PJMIQFJSBANJO5FVW3Z28" hidden="1">#REF!</definedName>
    <definedName name="BEx5KOO1FHA4BJJBZGOZKTK8PRRN" hidden="1">#REF!</definedName>
    <definedName name="BEx5KRIL3PFC9PIM7NQWA09TEQWG" hidden="1">#REF!</definedName>
    <definedName name="BEx5KYER580I4T7WTLMUN7NLNP5K" hidden="1">#REF!</definedName>
    <definedName name="BEx5LHLB3M6K4ZKY2F42QBZT30ZH" hidden="1">#REF!</definedName>
    <definedName name="BEx5LRMNU3HXIE1BUMDHRU31F7JJ" hidden="1">#REF!</definedName>
    <definedName name="BEx5LSJ1LPUAX3ENSPECWPG4J7D1" hidden="1">#REF!</definedName>
    <definedName name="BEx5LTKQ8RQWJE4BC88OP928893U" hidden="1">#REF!</definedName>
    <definedName name="BEx5LWQ2YRWKLHNPUOX7A77685LZ" hidden="1">#REF!</definedName>
    <definedName name="BEx5LYO5AGM9ICPKZBV7EN03XYO9" hidden="1">#REF!</definedName>
    <definedName name="BEx5M7T5JER9G2MLDH3G50GCW8PO" hidden="1">#REF!</definedName>
    <definedName name="BEx5MAIGJD3C3AO0RGLKRTEZBVUE" hidden="1">#REF!</definedName>
    <definedName name="BEx5MB9BR71LZDG7XXQ2EO58JC5F" hidden="1">#REF!</definedName>
    <definedName name="BEx5MJSWQ04VS8WFHCZXYA7ZWU81" hidden="1">#REF!</definedName>
    <definedName name="BEx5MLQZM68YQSKARVWTTPINFQ2C" hidden="1">#REF!</definedName>
    <definedName name="BEx5MVXTKNBXHNWTL43C670E4KXC" hidden="1">#REF!</definedName>
    <definedName name="BEx5N4XI4PWB1W9PMZ4O5R0HWTYD" hidden="1">#REF!</definedName>
    <definedName name="BEx5NA68N6FJFX9UJXK4M14U487F" hidden="1">#REF!</definedName>
    <definedName name="BEx5NIKBG2GDJOYGE3WCXKU7YY51" hidden="1">#REF!</definedName>
    <definedName name="BEx5NUEM24ZED9VYADF1LHA31YNV" hidden="1">#REF!</definedName>
    <definedName name="BEx5NV06L5J5IMKGOMGKGJ4PBZCD" hidden="1">#REF!</definedName>
    <definedName name="BEx5NZSSQ6PY99ZX2D7Q9IGOR34W" hidden="1">#REF!</definedName>
    <definedName name="BEx5O21O6UOIZM3N6WHQJSAUBK16" hidden="1">#REF!</definedName>
    <definedName name="BEx5O3ZUQ2OARA1CDOZ3NC4UE5AA" hidden="1">#REF!</definedName>
    <definedName name="BEx5OAFS0NJ2CB86A02E1JYHMLQ1" hidden="1">#REF!</definedName>
    <definedName name="BEx5OG4RPU8W1ETWDWM234NYYYEN" hidden="1">#REF!</definedName>
    <definedName name="BEx5OHXI4R617RH4NY6VKOI4ZRA2" hidden="1">#REF!</definedName>
    <definedName name="BEx5OL87PVSZSDHUK8KZBXSXHK2L" hidden="1">#REF!</definedName>
    <definedName name="BEx5OP9Y43F99O2IT69MKCCXGL61" hidden="1">#REF!</definedName>
    <definedName name="BEx5OXIKDIYQDT89AL1I005KPLFQ" hidden="1">#REF!</definedName>
    <definedName name="BEx5P9Y9RDXNUAJ6CZ2LHMM8IM7T" hidden="1">#REF!</definedName>
    <definedName name="BEx5PHG040UB6SAJGMT6H4JLV2O8" hidden="1">#REF!</definedName>
    <definedName name="BEx5PHWB2C0D5QLP3BZIP3UO7DIZ" hidden="1">#REF!</definedName>
    <definedName name="BEx5PJP02W68K2E46L5C5YBSNU6T" hidden="1">#REF!</definedName>
    <definedName name="BEx5PLCA8DOMAU315YCS5275L2HS" hidden="1">#REF!</definedName>
    <definedName name="BEx5PRXMZ5M65Z732WNNGV564C2J" hidden="1">#REF!</definedName>
    <definedName name="BEx5PYJ1M7KNW4566RAPKTK159HP" hidden="1">#REF!</definedName>
    <definedName name="BEx5QGT6ZJDVW73MNRC6IUML0GKF" hidden="1">#REF!</definedName>
    <definedName name="BEx5QPSW4IPLH50WSR87HRER05RF" hidden="1">#REF!</definedName>
    <definedName name="BEx73V0EP8EMNRC3EZJJKKVKWQVB" hidden="1">#REF!</definedName>
    <definedName name="BEx741WJHIJVXUX131SBXTVW8D71" hidden="1">#REF!</definedName>
    <definedName name="BEx746ZZ73QHTXKD87X7R3HKC2KM" hidden="1">#REF!</definedName>
    <definedName name="BEx74ESIB9Y8KGETIERMKU5PLCQR" hidden="1">#REF!</definedName>
    <definedName name="BEx74IZJLRUQ03RCK06W91H2260J" hidden="1">#REF!</definedName>
    <definedName name="BEx74Q6H3O7133AWQXWC21MI2UFT" hidden="1">#REF!</definedName>
    <definedName name="BEx74W6BJ8ENO3J25WNM5H5APKA3" hidden="1">#REF!</definedName>
    <definedName name="BEx755GRRD9BL27YHLH5QWIYLWB7" hidden="1">#REF!</definedName>
    <definedName name="BEx757V4HY4OAGXYAJGM7RJQE3NM" hidden="1">#REF!</definedName>
    <definedName name="BEx759D1D5SXS5ELLZVBI0SXYUNF" hidden="1">#REF!</definedName>
    <definedName name="BEx75BGL4B587TM29E78APZYJUTT" hidden="1">#REF!</definedName>
    <definedName name="BEx75GJZSZHUDN6OOAGQYFUDA2LP" hidden="1">#REF!</definedName>
    <definedName name="BEx75HGCCV5K4UCJWYV8EV9AG5YT" hidden="1">#REF!</definedName>
    <definedName name="BEx75MJT47XEWZSLZAG6IUOQKXIX" hidden="1">#REF!</definedName>
    <definedName name="BEx75PZT8TY5P13U978NVBUXKHT4" hidden="1">#REF!</definedName>
    <definedName name="BEx75T55F7GML8V1DMWL26WRT006" hidden="1">#REF!</definedName>
    <definedName name="BEx75VJGR07JY6UUWURQ4PJ29UKC" hidden="1">#REF!</definedName>
    <definedName name="BEx765A28KL05DU9PG2REPK40UX3" hidden="1">#REF!</definedName>
    <definedName name="BEx76V1XKGBEDZIV9DV1A2YV1JOI" hidden="1">#REF!</definedName>
    <definedName name="BEx7741OUGLA0WJQLQRUJSL4DE00" hidden="1">#REF!</definedName>
    <definedName name="BEx774N83DXLJZ54Q42PWIJZ2DN1" hidden="1">#REF!</definedName>
    <definedName name="BEx779QNIY3061ZV9BR462WKEGRW" hidden="1">#REF!</definedName>
    <definedName name="BEx77G19QU9A95CNHE6QMVSQR2T3" hidden="1">#REF!</definedName>
    <definedName name="BEx77OQ625E4LSEXLQEMAZHPDMMC" hidden="1">#REF!</definedName>
    <definedName name="BEx77P0S3GVMS7BJUL9OWUGJ1B02" hidden="1">#REF!</definedName>
    <definedName name="BEx77QDESURI6WW5582YXSK3A972" hidden="1">#REF!</definedName>
    <definedName name="BEx77VBI9XOPFHKEWU5EHQ9J675Y" hidden="1">#REF!</definedName>
    <definedName name="BEx7809GQOCLHSNH95VOYIX7P1TV" hidden="1">#REF!</definedName>
    <definedName name="BEx780K8XAXUHGVZGZWQ74DK4CI3" hidden="1">#REF!</definedName>
    <definedName name="BEx78226TN58UE0CTY98YEDU0LSL" hidden="1">#REF!</definedName>
    <definedName name="BEx7881ZZBWHRAX6W2GY19J8MGEQ" hidden="1">#REF!</definedName>
    <definedName name="BEx78A5IYYCMR88AXOWEFKVY8371" hidden="1">#REF!</definedName>
    <definedName name="BEx78A5JAWI6EMCWJ7AJWGAH8AMJ" hidden="1">#REF!</definedName>
    <definedName name="BEx78HHRIWDLHQX2LG0HWFRYEL1T" hidden="1">#REF!</definedName>
    <definedName name="BEx78NSKC3OQCQ4WQAIZ6JURE7GW" hidden="1">#REF!</definedName>
    <definedName name="BEx78OOPYID4QYC9KQ8TPDG220E4" hidden="1">#REF!</definedName>
    <definedName name="BEx78QMXZ2P1ZB3HJ9O50DWHCMXR" hidden="1">#REF!</definedName>
    <definedName name="BEx78SFO5VR28677DWZEMDN7G86X" hidden="1">#REF!</definedName>
    <definedName name="BEx78SFOYH1Z0ZDTO47W2M60TW6K" hidden="1">#REF!</definedName>
    <definedName name="BEx79HRD8NL9EMUOALME68ALFZYA" hidden="1">#REF!</definedName>
    <definedName name="BEx79JK3E6JO8MX4O35A5G8NZCC8" hidden="1">#REF!</definedName>
    <definedName name="BEx79OCP4HQ6XP8EWNGEUDLOZBBS" hidden="1">#REF!</definedName>
    <definedName name="BEx79SEAYKUZB0H4LYBCD6WWJBG2" hidden="1">#REF!</definedName>
    <definedName name="BEx79SJRHTLS9PYM69O9BWW1FMJK" hidden="1">#REF!</definedName>
    <definedName name="BEx79YJJLBELICW9F9FRYSCQ101L" hidden="1">#REF!</definedName>
    <definedName name="BEx79YOUHTDD16ZGGUBH3JDBW1VZ" hidden="1">#REF!</definedName>
    <definedName name="BEx79YUC7B0V77FSBGIRCY1BR4VK" hidden="1">#REF!</definedName>
    <definedName name="BEx7A06T3RC2891FUX05G3QPRAUE" hidden="1">#REF!</definedName>
    <definedName name="BEx7A9S3JA1X7FH4CFSQLTZC4691" hidden="1">#REF!</definedName>
    <definedName name="BEx7ABA2C9IWH5VSLVLLLCY62161" hidden="1">#REF!</definedName>
    <definedName name="BEx7AE4LPLX8N85BYB0WCO5S7ZPV" hidden="1">#REF!</definedName>
    <definedName name="BEx7AQV3PGI9EVX19Y61TNZWQD3Z" hidden="1">#REF!</definedName>
    <definedName name="BEx7ASD1I654MEDCO6GGWA95PXSC" hidden="1">#REF!</definedName>
    <definedName name="BEx7ASYMO87QTI4OGS8RP4M3OLYE" hidden="1">#REF!</definedName>
    <definedName name="BEx7AVCX9S5RJP3NSZ4QM4E6ERDT" hidden="1">#REF!</definedName>
    <definedName name="BEx7AVYIGP0930MV5JEBWRYCJN68" hidden="1">#REF!</definedName>
    <definedName name="BEx7B11YDBMRZG7EYCKJUO3H1Y6F" hidden="1">#REF!</definedName>
    <definedName name="BEx7B3LKPGMDIE1WTF5ZO95GA2PN" hidden="1">#REF!</definedName>
    <definedName name="BEx7B6LH6917TXOSAAQ6U7HVF018" hidden="1">#REF!</definedName>
    <definedName name="BEx7BIQJ5XHOJHZUAVG3KLP0T1HX" hidden="1">#REF!</definedName>
    <definedName name="BEx7BPXFZXJ79FQ0E8AQE21PGVHA" hidden="1">#REF!</definedName>
    <definedName name="BEx7C04AM39DQMC1TIX7CFZ2ADHX" hidden="1">#REF!</definedName>
    <definedName name="BEx7C40F0PQURHPI6YQ39NFIR86Z" hidden="1">#REF!</definedName>
    <definedName name="BEx7C93VR7SYRIJS1JO8YZKSFAW9" hidden="1">#REF!</definedName>
    <definedName name="BEx7CCPC6R1KQQZ2JQU6EFI1G0RM" hidden="1">#REF!</definedName>
    <definedName name="BEx7CENJOBQ9IMACXOZ154XHT1A0" hidden="1">#REF!</definedName>
    <definedName name="BEx7CIJST9GLS2QD383UK7VUDTGL" hidden="1">#REF!</definedName>
    <definedName name="BEx7CO8T2XKC7GHDSYNAWTZ9L7YR" hidden="1">#REF!</definedName>
    <definedName name="BEx7CW1CF00DO8A36UNC2X7K65C2" hidden="1">#REF!</definedName>
    <definedName name="BEx7CW6NFRL2P4XWP0MWHIYA97KF" hidden="1">#REF!</definedName>
    <definedName name="BEx7D5RWKRS4W71J4NZ6ZSFHPKFT" hidden="1">#REF!</definedName>
    <definedName name="BEx7D8H1TPOX1UN17QZYEV7Q58GA" hidden="1">#REF!</definedName>
    <definedName name="BEx7DD4D7DAI5BN4L7AHWYB979CQ" hidden="1">#REF!</definedName>
    <definedName name="BEx7DGF13H2074LRWFZQ45PZ6JPX" hidden="1">#REF!</definedName>
    <definedName name="BEx7DKWUXEDIISSX4GDD4YYT887F" hidden="1">#REF!</definedName>
    <definedName name="BEx7DMUYR2HC26WW7AOB1TULERMB" hidden="1">#REF!</definedName>
    <definedName name="BEx7DVJTRV44IMJIBFXELE67SZ7S" hidden="1">#REF!</definedName>
    <definedName name="BEx7DVUMFCI5INHMVFIJ44RTTSTT" hidden="1">#REF!</definedName>
    <definedName name="BEx7DXHVQ3XRVZ2H7QO8TYMIA4P9" hidden="1">#REF!</definedName>
    <definedName name="BEx7E2QT2U8THYOKBPXONB1B47WH" hidden="1">#REF!</definedName>
    <definedName name="BEx7E5QP7W6UKO74F5Y0VJ741HS5" hidden="1">#REF!</definedName>
    <definedName name="BEx7E6N29HGH3I47AFB2DCS6MVS6" hidden="1">#REF!</definedName>
    <definedName name="BEx7E9MXVC2ZETL4GK9ZOC2NIZ0K" hidden="1">#REF!</definedName>
    <definedName name="BEx7EBA8IYHQKT7IQAOAML660SYA" hidden="1">#REF!</definedName>
    <definedName name="BEx7EI6C8MCRZFEQYUBE5FSUTIHK" hidden="1">#REF!</definedName>
    <definedName name="BEx7EI6DL1Z6UWLFBXAKVGZTKHWJ" hidden="1">#REF!</definedName>
    <definedName name="BEx7EQKHX7GZYOLXRDU534TT4H64" hidden="1">#REF!</definedName>
    <definedName name="BEx7ETV6L1TM7JSXJIGK3FC6RVZW" hidden="1">#REF!</definedName>
    <definedName name="BEx7EWK9GUVV6FXWYIGH0TAI4V2O" hidden="1">#REF!</definedName>
    <definedName name="BEx7EYYLHMBYQTH6I377FCQS7CSX" hidden="1">#REF!</definedName>
    <definedName name="BEx7F3GG2FI10JUMINUOIYICFVD9" hidden="1">#REF!</definedName>
    <definedName name="BEx7F4NMGGTZWR8S7710RWGFG8W2" hidden="1">#REF!</definedName>
    <definedName name="BEx7FBJRLJUZKK1FVSCNP0F4GBYT" hidden="1">#REF!</definedName>
    <definedName name="BEx7FCLG1RYI2SNOU1Y2GQZNZSWA" hidden="1">#REF!</definedName>
    <definedName name="BEx7FEJOQNYA7A6O7YB4SBB1KK73" hidden="1">#REF!</definedName>
    <definedName name="BEx7FIL87TXQSUJ03S7NBB9S4HA5" hidden="1">#REF!</definedName>
    <definedName name="BEx7FN32ZGWOAA4TTH79KINTDWR9" hidden="1">#REF!</definedName>
    <definedName name="BEx7FTOFOYQLDCCOJY1H3JHICFOI" hidden="1">#REF!</definedName>
    <definedName name="BEx7FVMORQ1N6SIECWJVJWT23E6Y" hidden="1">#REF!</definedName>
    <definedName name="BEx7FZ2NBD60FXGNYS120WYBTXA3" hidden="1">#REF!</definedName>
    <definedName name="BEx7G82CKM3NIY1PHNFK28M09PCH" hidden="1">#REF!</definedName>
    <definedName name="BEx7GMG8RQ2YB3WVSLKZZZKKRMV0" hidden="1">#REF!</definedName>
    <definedName name="BEx7GQCIM1W1OR8EP7JKRMYGFHW2" hidden="1">#REF!</definedName>
    <definedName name="BEx7GR3ENYWRXXS5IT0UMEGOLGUH" hidden="1">#REF!</definedName>
    <definedName name="BEx7GSAL6P7TASL8MB63RFST1LJL" hidden="1">#REF!</definedName>
    <definedName name="BEx7GSLEAEDT83F2LWWOC5ZLL5JW" hidden="1">#REF!</definedName>
    <definedName name="BEx7GSW56XSIHUS07AYSJ48M49U0" hidden="1">#REF!</definedName>
    <definedName name="BEx7H0JD6I5I8WQLLWOYWY5YWPQE" hidden="1">#REF!</definedName>
    <definedName name="BEx7H14XCXH7WEXEY1HVO53A6AGH" hidden="1">#REF!</definedName>
    <definedName name="BEx7H6ZA84EDCYX9HQKE2VH03R77" hidden="1">#REF!</definedName>
    <definedName name="BEx7H7A3IND3XX895B1NI519TC8J" hidden="1">#REF!</definedName>
    <definedName name="BEx7HFTIA8AC8BR8HKIN81VE1SGW" hidden="1">#REF!</definedName>
    <definedName name="BEx7HGVBEF4LEIF6RC14N3PSU461" hidden="1">#REF!</definedName>
    <definedName name="BEx7HHRP6OIBN749NAR4JO512P36" hidden="1">#REF!</definedName>
    <definedName name="BEx7HQ5T9FZ42QWS09UO4DT42Y0R" hidden="1">#REF!</definedName>
    <definedName name="BEx7HRCZE3CVGON1HV07MT5MNDZ3" hidden="1">#REF!</definedName>
    <definedName name="BEx7HWGE2CANG5M17X4C8YNC3N8F" hidden="1">#REF!</definedName>
    <definedName name="BEx7I8FZ96C5JAHXS18ZV0912LZP" hidden="1">#REF!</definedName>
    <definedName name="BEx7IBVYN47SFZIA0K4MDKQZNN9V" hidden="1">#REF!</definedName>
    <definedName name="BEx7IJTYZHWYWQ1TQVKRC67VVT77" hidden="1">#REF!</definedName>
    <definedName name="BEx7IORYESYM6I22AJH70PF3DYQI" hidden="1">#REF!</definedName>
    <definedName name="BEx7IV2IJ5WT7UC0UG7WP0WF2JZI" hidden="1">#REF!</definedName>
    <definedName name="BEx7IWV99LM4FB1AXIXRNLT7DZJM" hidden="1">#REF!</definedName>
    <definedName name="BEx7IXGU74GE5E4S6W4Z13AR092Y" hidden="1">#REF!</definedName>
    <definedName name="BEx7J4YL8Q3BI1MLH16YYQ18IJRD" hidden="1">#REF!</definedName>
    <definedName name="BEx7J9B4EOP8JPRQCUQJTYF4X0D6" hidden="1">#REF!</definedName>
    <definedName name="BEx7JH3HGBPI07OHZ5LFYK0UFZQR" hidden="1">#REF!</definedName>
    <definedName name="BEx7JV194190CNM6WWGQ3UBJ3CHH" hidden="1">#REF!</definedName>
    <definedName name="BEx7K0VL25LF11UTEBHWBIQ4JLM9" hidden="1">#REF!</definedName>
    <definedName name="BEx7K7GZ607XQOGB81A1HINBTGOZ" hidden="1">#REF!</definedName>
    <definedName name="BEx7KEYPBDXSNROH8M6CDCBN6B50" hidden="1">#REF!</definedName>
    <definedName name="BEx7KSAS8BZT6H8OQCZ5DNSTMO07" hidden="1">#REF!</definedName>
    <definedName name="BEx7KWHTBD21COXVI4HNEQH0Z3L8" hidden="1">#REF!</definedName>
    <definedName name="BEx7KXUGRMRSUXCM97Z7VRZQ9JH2" hidden="1">#REF!</definedName>
    <definedName name="BEx7L21IQVP1N1TTQLRMANSSLSLE" hidden="1">#REF!</definedName>
    <definedName name="BEx7L3DZH58ZUVXJY3QMJYM4KE2N" hidden="1">#REF!</definedName>
    <definedName name="BEx7L5C6U8MP6IZ67BD649WQYJEK" hidden="1">#REF!</definedName>
    <definedName name="BEx7L8HEYEVTATR0OG5JJO647KNI" hidden="1">#REF!</definedName>
    <definedName name="BEx7L8XOV64OMS15ZFURFEUXLMWF" hidden="1">#REF!</definedName>
    <definedName name="BEx7LJVFQACL9F4DRS9YZQ9R2N30" hidden="1">#REF!</definedName>
    <definedName name="BEx7MAUI1JJFDIJGDW4RWY5384LY" hidden="1">#REF!</definedName>
    <definedName name="BEx7MJZO3UKAMJ53UWOJ5ZD4GGMQ" hidden="1">#REF!</definedName>
    <definedName name="BEx7MT4MFNXIVQGAT6D971GZW7CA" hidden="1">#REF!</definedName>
    <definedName name="BEx7NI062THZAM6I8AJWTFJL91CS" hidden="1">#REF!</definedName>
    <definedName name="BEx8ZY6UFM571XUE82FQZRNOKP90" hidden="1">#REF!</definedName>
    <definedName name="BEx904S75BPRYMHF0083JF7ES4NG" hidden="1">#REF!</definedName>
    <definedName name="BEx90CVJHW2G83ZSI8F4ZSPTFSPI" hidden="1">#REF!</definedName>
    <definedName name="BEx90HDD4RWF7JZGA8GCGG7D63MG" hidden="1">#REF!</definedName>
    <definedName name="BEx90VGH5H09ON2QXYC9WIIEU98T" hidden="1">#REF!</definedName>
    <definedName name="BEx9175B70QXYAU5A8DJPGZQ46L9" hidden="1">#REF!</definedName>
    <definedName name="BEx91AQQRTV87AO27VWHSFZAD4ZR" hidden="1">#REF!</definedName>
    <definedName name="BEx91L8FLL5CWLA2CDHKCOMGVDZN" hidden="1">#REF!</definedName>
    <definedName name="BEx91OTVH9ZDBC3QTORU8RZX4EOC" hidden="1">#REF!</definedName>
    <definedName name="BEx91QH5JRZKQP1GPN2SQMR3CKAG" hidden="1">#REF!</definedName>
    <definedName name="BEx91ROALDNHO7FI4X8L61RH4UJE" hidden="1">#REF!</definedName>
    <definedName name="BEx91TMID71GVYH0U16QM1RV3PX0" hidden="1">#REF!</definedName>
    <definedName name="BEx91VF2D78PAF337E3L2L81K9W2" hidden="1">#REF!</definedName>
    <definedName name="BEx91YKG5M0ZZDVWNGF80SPL8GUP" hidden="1">#REF!</definedName>
    <definedName name="BEx921PNZ46VORG2VRMWREWIC0SE" hidden="1">#REF!</definedName>
    <definedName name="BEx92DJXEXVC627QL1HYSV2VSHSS" hidden="1">#REF!</definedName>
    <definedName name="BEx92DPEKL5WM5A3CN8674JI0PR3" hidden="1">#REF!</definedName>
    <definedName name="BEx92ER2RMY93TZK0D9L9T3H0GI5" hidden="1">#REF!</definedName>
    <definedName name="BEx92FI04PJT4LI23KKIHRXWJDTT" hidden="1">#REF!</definedName>
    <definedName name="BEx92HR14HQ9D5JXCSPA4SS4RT62" hidden="1">#REF!</definedName>
    <definedName name="BEx92HWA2D6A5EX9MFG68G0NOMSN" hidden="1">#REF!</definedName>
    <definedName name="BEx92PUBDIXAU1FW5ZAXECMAU0LN" hidden="1">#REF!</definedName>
    <definedName name="BEx92S8MHFFIVRQ2YSHZNQGOFUHD" hidden="1">#REF!</definedName>
    <definedName name="BEx935VHGQGAJAXJKSPCC6GC2KIE" hidden="1">#REF!</definedName>
    <definedName name="BEx93B9OULL2YGC896XXYAAJSTRK" hidden="1">#REF!</definedName>
    <definedName name="BEx93EF2OPUY92WSYH0W2RMHNX2M" hidden="1">#REF!</definedName>
    <definedName name="BEx93FRKF99NRT3LH99UTIH7AAYF" hidden="1">#REF!</definedName>
    <definedName name="BEx93M7FSHP50OG34A4W8W8DF12U" hidden="1">#REF!</definedName>
    <definedName name="BEx93OLWY2O3PRA74U41VG5RXT4Q" hidden="1">#REF!</definedName>
    <definedName name="BEx93RWFAF6YJGYUTITVM445C02U" hidden="1">#REF!</definedName>
    <definedName name="BEx93SY9RWG3HUV4YXQKXJH9FH14" hidden="1">#REF!</definedName>
    <definedName name="BEx93TJUX3U0FJDBG6DDSNQ91R5J" hidden="1">#REF!</definedName>
    <definedName name="BEx942UCRHMI4B0US31HO95GSC2X" hidden="1">#REF!</definedName>
    <definedName name="BEx948ZFFQWVIDNG4AZAUGGGEB5U" hidden="1">#REF!</definedName>
    <definedName name="BEx94CKXG92OMURH41SNU6IOHK4J" hidden="1">#REF!</definedName>
    <definedName name="BEx94E8CBMGM9YP8Z0W8OWHAAZH1" hidden="1">#REF!</definedName>
    <definedName name="BEx94GXG30CIVB6ZQN3X3IK6BZXQ" hidden="1">#REF!</definedName>
    <definedName name="BEx94HZ5LURYM9ST744ALV6ZCKYP" hidden="1">#REF!</definedName>
    <definedName name="BEx94IQ75E90YUMWJ9N591LR7DQQ" hidden="1">#REF!</definedName>
    <definedName name="BEx94L9TBK45AUQSX1IUZ86U1GPQ" hidden="1">#REF!</definedName>
    <definedName name="BEx94N7W5T3U7UOE97D6OVIBUCXS" hidden="1">#REF!</definedName>
    <definedName name="BEx94UV33TKLNRNEN1LPVPIWCOT0" hidden="1">#REF!</definedName>
    <definedName name="BEx953PB6S6ECMD8N0JSW0CBG0DA" hidden="1">#REF!</definedName>
    <definedName name="BEx955NIAWX5OLAHMTV6QFUZPR30" hidden="1">#REF!</definedName>
    <definedName name="BEx9581TYVI2M5TT4ISDAJV4W7Z6" hidden="1">#REF!</definedName>
    <definedName name="BEx95NHF4RVUE0YDOAFZEIVBYJXD" hidden="1">#REF!</definedName>
    <definedName name="BEx95QBZMG0E2KQ9BERJ861QLYN3" hidden="1">#REF!</definedName>
    <definedName name="BEx95QHBVDN795UNQJLRXG3RDU49" hidden="1">#REF!</definedName>
    <definedName name="BEx95TBVUWV7L7OMFMZDQEXGVHU6" hidden="1">#REF!</definedName>
    <definedName name="BEx95U89DZZSVO39TGS62CX8G9N4" hidden="1">#REF!</definedName>
    <definedName name="BEx95ZBPVBQBIU0LCXSH93UZK4VU" hidden="1">#REF!</definedName>
    <definedName name="BEx9602K2GHNBUEUVT9ONRQU1GMD" hidden="1">#REF!</definedName>
    <definedName name="BEx962BL3Y4LA53EBYI64ZYMZE8U" hidden="1">#REF!</definedName>
    <definedName name="BEx96KR21O7H9R29TN0S45Y3QPUK" hidden="1">#REF!</definedName>
    <definedName name="BEx96SUFKHHFE8XQ6UUO6ILDOXHO" hidden="1">#REF!</definedName>
    <definedName name="BEx96UN4YWXBDEZ1U1ZUIPP41Z7I" hidden="1">#REF!</definedName>
    <definedName name="BEx9706NFOGJWDFFOFDUAFC8NNTP" hidden="1">#REF!</definedName>
    <definedName name="BEx970MYCPJ6DQ44TKLOIGZO5LHH" hidden="1">#REF!</definedName>
    <definedName name="BEx978KSD61YJH3S9DGO050R2EHA" hidden="1">#REF!</definedName>
    <definedName name="BEx97H9O1NAKAPK4MX4PKO34ICL5" hidden="1">#REF!</definedName>
    <definedName name="BEx97HVA5F2I0D6ID81KCUDEQOIH" hidden="1">#REF!</definedName>
    <definedName name="BEx97MNUZQ1Z0AO2FL7XQYVNCPR7" hidden="1">#REF!</definedName>
    <definedName name="BEx97NPQBACJVD9K1YXI08RTW9E2" hidden="1">#REF!</definedName>
    <definedName name="BEx97RWQLXS0OORDCN69IGA58CWU" hidden="1">#REF!</definedName>
    <definedName name="BEx97YNGGDFIXHTMGFL2IHAQX9MI" hidden="1">#REF!</definedName>
    <definedName name="BEx981HW73BUZWT14TBTZHC0ZTJ4" hidden="1">#REF!</definedName>
    <definedName name="BEx9871KU0N99P0900EAK69VFYT2" hidden="1">#REF!</definedName>
    <definedName name="BEx98IFKNJFGZFLID1YTRFEG1SXY" hidden="1">#REF!</definedName>
    <definedName name="BEx98JHA36NDU1F9UQDZPIDK583N" hidden="1">#REF!</definedName>
    <definedName name="BEx9915UVD4G7RA3IMLFZ0LG3UA2" hidden="1">#REF!</definedName>
    <definedName name="BEx992CZON8AO7U7V88VN1JBO0MG" hidden="1">#REF!</definedName>
    <definedName name="BEx9952469XMFGSPXL7CMXHPJF90" hidden="1">#REF!</definedName>
    <definedName name="BEx99995OO0X4HC0IQDAISYRWAJG" hidden="1">#REF!</definedName>
    <definedName name="BEx99B77I7TUSHRR4HIZ9FU2EIUT" hidden="1">#REF!</definedName>
    <definedName name="BEx99Q6PH5F3OQKCCAAO75PYDEFN" hidden="1">#REF!</definedName>
    <definedName name="BEx99WBYT2D6UUC1PT7A40ENYID4" hidden="1">#REF!</definedName>
    <definedName name="BEx99XOGHOM28CNCYKQWYGL56W2S" hidden="1">#REF!</definedName>
    <definedName name="BEx99YFJ8JDPEEEQRABGIA0M020Y" hidden="1">#REF!</definedName>
    <definedName name="BEx99ZRZ4I7FHDPGRAT5VW7NVBPU" hidden="1">#REF!</definedName>
    <definedName name="BEx9ADPRQZSMQBC5ZVK9Y67PRZBV" hidden="1">#REF!</definedName>
    <definedName name="BEx9AKWPNM58M88D1ZL7PKKW6ES3" hidden="1">#REF!</definedName>
    <definedName name="BEx9ARY7F2Q2JQT63RW0CEZQ1WDB" hidden="1">#REF!</definedName>
    <definedName name="BEx9AT5E3ZSHKSOL35O38L8HF9TH" hidden="1">#REF!</definedName>
    <definedName name="BEx9AV8W1FAWF5BHATYEN47X12JN" hidden="1">#REF!</definedName>
    <definedName name="BEx9B8A5186FNTQQNLIO5LK02ABI" hidden="1">#REF!</definedName>
    <definedName name="BEx9B8VR20E2CILU4CDQUQQ9ONXK" hidden="1">#REF!</definedName>
    <definedName name="BEx9B917EUP13X6FQ3NPQL76XM5V" hidden="1">#REF!</definedName>
    <definedName name="BEx9BAJ5WYEQ623HUT9NNCMP3RUG" hidden="1">#REF!</definedName>
    <definedName name="BEx9BAOGUISRQKRB42IUZNSUS3RS" hidden="1">#REF!</definedName>
    <definedName name="BEx9BCBV86NAOTMCAYGOG2K426CC" hidden="1">#REF!</definedName>
    <definedName name="BEx9BMO2IUOIM85NTV875E715AA2" hidden="1">#REF!</definedName>
    <definedName name="BEx9BYSYW7QCPXS2NAVLFAU5Y2Z2" hidden="1">#REF!</definedName>
    <definedName name="BEx9C17AHM4NMY8G3WK6YQ0T0WDU" hidden="1">#REF!</definedName>
    <definedName name="BEx9C590HJ2O31IWJB73C1HR74AI" hidden="1">#REF!</definedName>
    <definedName name="BEx9C6G6HWT20PEB360EH8RXJY5F" hidden="1">#REF!</definedName>
    <definedName name="BEx9CCQRMYYOGIOYTOM73VKDIPS1" hidden="1">#REF!</definedName>
    <definedName name="BEx9CJHG02ADUIJ0WCG5FYLWETIN" hidden="1">#REF!</definedName>
    <definedName name="BEx9CMMSQA4LXHX5RGGTAJ9WVHTY" hidden="1">#REF!</definedName>
    <definedName name="BEx9CTDJ6OYUCCHJVREB4QE71EVB" hidden="1">#REF!</definedName>
    <definedName name="BEx9D1BC9FT19KY0INAABNDBAMR1" hidden="1">#REF!</definedName>
    <definedName name="BEx9DGLRBAA81DUUOT35XR05XLKG" hidden="1">#REF!</definedName>
    <definedName name="BEx9DIZXF9X0GE90ROFYKV6K3PM9" hidden="1">#REF!</definedName>
    <definedName name="BEx9DN6ZMF18Q39MPMXSDJTZQNJ3" hidden="1">#REF!</definedName>
    <definedName name="BEx9DUU8DALPSCW66GTMQRPXZ6GL" hidden="1">#REF!</definedName>
    <definedName name="BEx9E08EK253W8SNA7NOGR32IG6U" hidden="1">#REF!</definedName>
    <definedName name="BEx9E14TDNSEMI784W0OTIEQMWN6" hidden="1">#REF!</definedName>
    <definedName name="BEx9E2BZ2B1R41FMGJCJ7JLGLUAJ" hidden="1">#REF!</definedName>
    <definedName name="BEx9E2S1LDHWNY3YCSQ6AY2CX2VH" hidden="1">#REF!</definedName>
    <definedName name="BEx9EDF04J4123VCCHB6U5T18EIQ" hidden="1">#REF!</definedName>
    <definedName name="BEx9EEGVFGD9P2J88ICA4KVPXY9N" hidden="1">#REF!</definedName>
    <definedName name="BEx9EG9KBJ77M8LEOR9ITOKN5KXY" hidden="1">#REF!</definedName>
    <definedName name="BEx9EHGQHOBSWB60JAPUOVE46FK0" hidden="1">#REF!</definedName>
    <definedName name="BEx9EMK6HAJJMVYZTN5AUIV7O1E6" hidden="1">#REF!</definedName>
    <definedName name="BEx9EQLVZHYQ1TPX7WH3SOWXCZLE" hidden="1">#REF!</definedName>
    <definedName name="BEx9ETLU0EK5LGEM1QCNYN2S8O5F" hidden="1">#REF!</definedName>
    <definedName name="BEx9F0Y2ESUNE3U7TQDLMPE9BO67" hidden="1">#REF!</definedName>
    <definedName name="BEx9F5W18ZGFOKGRE8PR6T1MO6GT" hidden="1">#REF!</definedName>
    <definedName name="BEx9F78N4HY0XFGBQ4UJRD52L1EI" hidden="1">#REF!</definedName>
    <definedName name="BEx9FF16LOQP5QIR4UHW5EIFGQB8" hidden="1">#REF!</definedName>
    <definedName name="BEx9FJTSRCZ3ZXT3QVBJT5NF8T7V" hidden="1">#REF!</definedName>
    <definedName name="BEx9FLRVEKHKYUC14ZMVEXYYH8R8" hidden="1">#REF!</definedName>
    <definedName name="BEx9FRBEEYPS5HLS3XT34AKZN94G" hidden="1">#REF!</definedName>
    <definedName name="BEx9G17GB2V3PQ50QQFW2NROEZT9" hidden="1">#REF!</definedName>
    <definedName name="BEx9G892CF6SM99J007LDYZPPYNL" hidden="1">#REF!</definedName>
    <definedName name="BEx9GDY4D8ZPQJCYFIMYM0V0C51Y" hidden="1">#REF!</definedName>
    <definedName name="BEx9GGY04V0ZWI6O9KZH4KSBB389" hidden="1">#REF!</definedName>
    <definedName name="BEx9GJCC7BWX156MTPY59VC5JN0O" hidden="1">#REF!</definedName>
    <definedName name="BEx9GNOPB6OZ2RH3FCDNJR38RJOS" hidden="1">#REF!</definedName>
    <definedName name="BEx9GNU701BD7YSS9TFG6GMA2Z8A" hidden="1">#REF!</definedName>
    <definedName name="BEx9GUQALUWCD30UKUQGSWW8KBQ7" hidden="1">#REF!</definedName>
    <definedName name="BEx9GY6BVFQGCLMOWVT6PIC9WP5X" hidden="1">#REF!</definedName>
    <definedName name="BEx9GZ2P3FDHKXEBXX2VS0BG2NP2" hidden="1">#REF!</definedName>
    <definedName name="BEx9H04IB14E1437FF2OIRRWBSD7" hidden="1">#REF!</definedName>
    <definedName name="BEx9H5O1KDZJCW91Q29VRPY5YS6P" hidden="1">#REF!</definedName>
    <definedName name="BEx9H8YR0E906F1JXZMBX3LNT004" hidden="1">#REF!</definedName>
    <definedName name="BEx9H9V5D52IFWEZD3I221Z2VYVD" hidden="1">#REF!</definedName>
    <definedName name="BEx9HQHV4N00R3PBTH3QTYPDU3WQ" hidden="1">#REF!</definedName>
    <definedName name="BEx9I8XIG7E5NB48QQHXP23FIN60" hidden="1">#REF!</definedName>
    <definedName name="BEx9IQRF01ATLVK0YE60ARKQJ68L" hidden="1">#REF!</definedName>
    <definedName name="BEx9IT5QNZWKM6YQ5WER0DC2PMMU" hidden="1">#REF!</definedName>
    <definedName name="BEx9IW5MFLXTVCJHVUZTUH93AXOS" hidden="1">#REF!</definedName>
    <definedName name="BEx9IX1ZRFUE85ATW4NGTSACFIOO" hidden="1">#REF!</definedName>
    <definedName name="BEx9IXCSPSZC80YZUPRCYTG326KV" hidden="1">#REF!</definedName>
    <definedName name="BEx9IZR39NHDGOM97H4E6F81RTQW" hidden="1">#REF!</definedName>
    <definedName name="BEx9J1EJIB9UVZKMZ7QHB9U6VVOO" hidden="1">#REF!</definedName>
    <definedName name="BEx9J6CH5E7YZPER7HXEIOIKGPCA" hidden="1">#REF!</definedName>
    <definedName name="BEx9JJTZKVUJAVPTRE0RAVTEH41G" hidden="1">#REF!</definedName>
    <definedName name="BEx9JLBYK239B3F841C7YG1GT7ST" hidden="1">#REF!</definedName>
    <definedName name="BExAW4IIW5D0MDY6TJ3G4FOLPYIR" hidden="1">#REF!</definedName>
    <definedName name="BExAX2TU15VIP65OGKSZD41PMO4N" hidden="1">#REF!</definedName>
    <definedName name="BExAX410NB4F2XOB84OR2197H8M5" hidden="1">#REF!</definedName>
    <definedName name="BExAX8TNG8LQ5Q4904SAYQIPGBSV" hidden="1">#REF!</definedName>
    <definedName name="BExAXEDC2IXZ6Z8R5OUFS8OGJR89" hidden="1">#REF!</definedName>
    <definedName name="BExAXI9K2PJQH4QLETR7MGS2BNZZ" hidden="1">#REF!</definedName>
    <definedName name="BExAXL3ZT02BUZOGSRNS6WGCOV7K" hidden="1">#REF!</definedName>
    <definedName name="BExAXL40LDNIK611AYB1QPTYW9XW" hidden="1">#REF!</definedName>
    <definedName name="BExAY0EAT2LXR5MFGM0DLIB45PLO" hidden="1">#REF!</definedName>
    <definedName name="BExAY6UCGQHNKD11PF7YY4PWE7AF" hidden="1">#REF!</definedName>
    <definedName name="BExAY81HIJSS7SKS1W0I0T6EJ0QZ" hidden="1">#REF!</definedName>
    <definedName name="BExAY9DZDS6RN4F7LPICOBGZ4AF5" hidden="1">#REF!</definedName>
    <definedName name="BExAY9ZJT64UBNSHPOGOXOER0FA5" hidden="1">#REF!</definedName>
    <definedName name="BExAYE6LNIEBR9DSNI5JGNITGKIT" hidden="1">#REF!</definedName>
    <definedName name="BExAYHMLXGGO25P8HYB2S75DEB4F" hidden="1">#REF!</definedName>
    <definedName name="BExAYKXAUWGDOPG952TEJ2UKZKWN" hidden="1">#REF!</definedName>
    <definedName name="BExAYOO9DKXP4BYOJNDXGK1R2ZSV" hidden="1">#REF!</definedName>
    <definedName name="BExAYP9TDTI2MBP6EYE0H39CPMXN" hidden="1">#REF!</definedName>
    <definedName name="BExAYPPWJPWDKU59O051WMGB7O0J" hidden="1">#REF!</definedName>
    <definedName name="BExAYR2JZCJBUH6F1LZC2A7JIVRJ" hidden="1">#REF!</definedName>
    <definedName name="BExAYTGVRD3DLKO75RFPMBKCIWB8" hidden="1">#REF!</definedName>
    <definedName name="BExAYVKDXJJ761HTFFUOH6P2CSF7" hidden="1">#REF!</definedName>
    <definedName name="BExAYY9H9COOT46HJLPVDLTO12UL" hidden="1">#REF!</definedName>
    <definedName name="BExAZCNEGB4JYHC8CZ51KTN890US" hidden="1">#REF!</definedName>
    <definedName name="BExAZFCI302YFYRDJYQDWQQL0Q0O" hidden="1">#REF!</definedName>
    <definedName name="BExAZLHLST9OP89R1HJMC1POQG8H" hidden="1">#REF!</definedName>
    <definedName name="BExAZMDYMIAA7RX1BMCKU1VLBRGY" hidden="1">#REF!</definedName>
    <definedName name="BExAZNFTTSXASHLBAG5O0MNFU583" hidden="1">#REF!</definedName>
    <definedName name="BExAZNL6BHI8DCQWXOX4I2P839UX" hidden="1">#REF!</definedName>
    <definedName name="BExAZRMWSONMCG9KDUM4KAQ7BONM" hidden="1">#REF!</definedName>
    <definedName name="BExAZTFG4SJRG4TW6JXRF7N08JFI" hidden="1">#REF!</definedName>
    <definedName name="BExAZUS4A8OHDZK0MWAOCCCKTH73" hidden="1">#REF!</definedName>
    <definedName name="BExAZX6FECVK3E07KXM2XPYKGM6U" hidden="1">#REF!</definedName>
    <definedName name="BExB012NJ8GASTNNPBRRFTLHIOC9" hidden="1">#REF!</definedName>
    <definedName name="BExB072HHXVMUC0VYNGG48GRSH5Q" hidden="1">#REF!</definedName>
    <definedName name="BExB0FRDEYDEUEAB1W8KD6D965XA" hidden="1">#REF!</definedName>
    <definedName name="BExB0KPCN7YJORQAYUCF4YKIKPMC" hidden="1">#REF!</definedName>
    <definedName name="BExB0OASZZC08FMDYX9HRSM9OXEF" hidden="1">#REF!</definedName>
    <definedName name="BExB0WE4PI3NOBXXVO9CTEN4DIU2" hidden="1">#REF!</definedName>
    <definedName name="BExB10QNIVITUYS55OAEKK3VLJFE" hidden="1">#REF!</definedName>
    <definedName name="BExB12OPX4FIWY3UUQ7N9MXBTXY2" hidden="1">#REF!</definedName>
    <definedName name="BExB12ZHTPYICL0A8RA5MRDZPYAX" hidden="1">#REF!</definedName>
    <definedName name="BExB15ZDRY4CIJ911DONP0KCY9KU" hidden="1">#REF!</definedName>
    <definedName name="BExB16VQY0O0RLZYJFU3OFEONVTE" hidden="1">#REF!</definedName>
    <definedName name="BExB1D6DDDMV7AOB9S4XD45OPKJ3" hidden="1">#REF!</definedName>
    <definedName name="BExB1FKN9YUYJ7B8ZJSMRSJ6ONT6" hidden="1">#REF!</definedName>
    <definedName name="BExB1FKNY2UO4W5FUGFHJOA2WFGG" hidden="1">#REF!</definedName>
    <definedName name="BExB1GMD0PIDGTFBGQOPRWQSP9I4" hidden="1">#REF!</definedName>
    <definedName name="BExB1HIQKUZGEBQ2MPH0TPTAZKIT" hidden="1">#REF!</definedName>
    <definedName name="BExB1I4BK3AB6GEEFY7ZAOON31BO" hidden="1">#REF!</definedName>
    <definedName name="BExB1Q29OO6LNFNT1EQLA3KYE7MX" hidden="1">#REF!</definedName>
    <definedName name="BExB1TNRV5EBWZEHYLHI76T0FVA7" hidden="1">#REF!</definedName>
    <definedName name="BExB1UENFKIO27UN311RA6Q7UZX5" hidden="1">#REF!</definedName>
    <definedName name="BExB1WI6M8I0EEP1ANUQZCFY24EV" hidden="1">#REF!</definedName>
    <definedName name="BExB203OWC9QZA3BYOKQ18L4FUJE" hidden="1">#REF!</definedName>
    <definedName name="BExB2CJHTU7C591BR4WRL5L2F2K6" hidden="1">#REF!</definedName>
    <definedName name="BExB2K1AV4PGNS1O6C7D7AO411AX" hidden="1">#REF!</definedName>
    <definedName name="BExB2O2UYHKI324YE324E1N7FVIB" hidden="1">#REF!</definedName>
    <definedName name="BExB2Q0VJ0MU2URO3JOVUAVHEI3V" hidden="1">#REF!</definedName>
    <definedName name="BExB2V4G4W3DIHZU05TOOTUR2SQF" hidden="1">#REF!</definedName>
    <definedName name="BExB30IP1DNKNQ6PZ5ERUGR5MK4Z" hidden="1">#REF!</definedName>
    <definedName name="BExB35M4M9VQF0DHGYBEA3KV711P" hidden="1">#REF!</definedName>
    <definedName name="BExB406HXCZGNSDPPO8VOG1110ZG" hidden="1">#REF!</definedName>
    <definedName name="BExB442RX0T3L6HUL6X5T21CENW6" hidden="1">#REF!</definedName>
    <definedName name="BExB4ADD0L7417CII901XTFKXD1J" hidden="1">#REF!</definedName>
    <definedName name="BExB4B9PTN6T4CSKH6U5OZ3JFDD8" hidden="1">#REF!</definedName>
    <definedName name="BExB4DO1V1NL2AVK5YE1RSL5RYHL" hidden="1">#REF!</definedName>
    <definedName name="BExB4DYU06HCGRIPBSWRCXK804UM" hidden="1">#REF!</definedName>
    <definedName name="BExB4R5JZFW6A1CMY56N51JV2U9K" hidden="1">#REF!</definedName>
    <definedName name="BExB4Z3EZBGYYI33U0KQ8NEIH8PY" hidden="1">#REF!</definedName>
    <definedName name="BExB541CBB1D8CTY30SOY75V64NO" hidden="1">#REF!</definedName>
    <definedName name="BExB55368XW7UX657ZSPC6BFE92S" hidden="1">#REF!</definedName>
    <definedName name="BExB57MZEPL2SA2ONPK66YFLZWJU" hidden="1">#REF!</definedName>
    <definedName name="BExB5833OAOJ22VK1YK47FHUSVK2" hidden="1">#REF!</definedName>
    <definedName name="BExB58JDIHS42JZT9DJJMKA8QFCO" hidden="1">#REF!</definedName>
    <definedName name="BExB58U5FQC5JWV9CGC83HLLZUZI" hidden="1">#REF!</definedName>
    <definedName name="BExB5EDO9XUKHF74X3HAU2WPPHZH" hidden="1">#REF!</definedName>
    <definedName name="BExB5G6EH68AYEP1UT0GHUEL3SLN" hidden="1">#REF!</definedName>
    <definedName name="BExB5QO30WI9WES28Y2RINNXRHWC" hidden="1">#REF!</definedName>
    <definedName name="BExB5QYVEZWFE5DQVHAM760EV05X" hidden="1">#REF!</definedName>
    <definedName name="BExB5U9IRH14EMOE0YGIE3WIVLFS" hidden="1">#REF!</definedName>
    <definedName name="BExB5VWYMOV6BAIH7XUBBVPU7MMD" hidden="1">#REF!</definedName>
    <definedName name="BExB610DZWIJP1B72U9QM42COH2B" hidden="1">#REF!</definedName>
    <definedName name="BExB6692ZQP36NHHWV7TLSTYCP8G" hidden="1">#REF!</definedName>
    <definedName name="BExB6C3FUAKK9ML5T767NMWGA9YB" hidden="1">#REF!</definedName>
    <definedName name="BExB6C8X6JYRLKZKK17VE3QUNL3D" hidden="1">#REF!</definedName>
    <definedName name="BExB6CZTE0PWILZ6X0SQ2FCCSK0D" hidden="1">#REF!</definedName>
    <definedName name="BExB6HN3QRFPXM71MDUK21BKM7PF" hidden="1">#REF!</definedName>
    <definedName name="BExB6IZMHCZ3LB7N73KD90YB1HBZ" hidden="1">#REF!</definedName>
    <definedName name="BExB6Q6JKBMO3M4WX8XUD0JET6HB" hidden="1">#REF!</definedName>
    <definedName name="BExB719SGNX4Y8NE6JEXC555K596" hidden="1">#REF!</definedName>
    <definedName name="BExB7265DCHKS7V2OWRBXCZTEIW9" hidden="1">#REF!</definedName>
    <definedName name="BExB74F088Z5LM9SEUAESIZUQ3X8" hidden="1">#REF!</definedName>
    <definedName name="BExB74PS5P9G0P09Y6DZSCX0FLTJ" hidden="1">#REF!</definedName>
    <definedName name="BExB78RH79J0MIF7H8CAZ0CFE88Q" hidden="1">#REF!</definedName>
    <definedName name="BExB7ELT09HGDVO5BJC1ZY9D09GZ" hidden="1">#REF!</definedName>
    <definedName name="BExB806PAXX70XUTA3ZI7OORD78R" hidden="1">#REF!</definedName>
    <definedName name="BExB8HF4UBVZKQCSRFRUQL2EE6VL" hidden="1">#REF!</definedName>
    <definedName name="BExB8HKHKZ1ORJZUYGG2M4VSCC39" hidden="1">#REF!</definedName>
    <definedName name="BExB8QPH8DC5BESEVPSMBCWVN6PO" hidden="1">#REF!</definedName>
    <definedName name="BExB8U5N0D85YR8APKN3PPKG0FWP" hidden="1">#REF!</definedName>
    <definedName name="BExB9DHI5I2TJ2LXYPM98EE81L27" hidden="1">#REF!</definedName>
    <definedName name="BExB9Q2MZZHBGW8QQKVEYIMJBPIE" hidden="1">#REF!</definedName>
    <definedName name="BExB9S66MFUL9J891R547MSVIVV1" hidden="1">#REF!</definedName>
    <definedName name="BExBA1GON0EZRJ20UYPILAPLNQWM" hidden="1">#REF!</definedName>
    <definedName name="BExBA69ASGYRZW1G1DYIS9QRRTBN" hidden="1">#REF!</definedName>
    <definedName name="BExBA6K42582A14WFFWQ3Q8QQWB6" hidden="1">#REF!</definedName>
    <definedName name="BExBA8I5D4R8R2PYQ1K16TWGTOEP" hidden="1">#REF!</definedName>
    <definedName name="BExBA8YEJUX1I2ZP2R58HPZC1PQJ" hidden="1">#REF!</definedName>
    <definedName name="BExBA93PE0DGUUTA7LLSIGBIXWE5" hidden="1">#REF!</definedName>
    <definedName name="BExBAGQYIBV77JKN346FU4VT1MB4" hidden="1">#REF!</definedName>
    <definedName name="BExBAI8X0FKDQJ6YZJQDTTG4ZCWY" hidden="1">#REF!</definedName>
    <definedName name="BExBAKN7XIBAXCF9PCNVS038PCQO" hidden="1">#REF!</definedName>
    <definedName name="BExBAKXZ7PBW3DDKKA5MWC1ZUC7O" hidden="1">#REF!</definedName>
    <definedName name="BExBAO8NLXZXHO6KCIECSFCH3RR0" hidden="1">#REF!</definedName>
    <definedName name="BExBAOOT1KBSIEISN1ADL4RMY879" hidden="1">#REF!</definedName>
    <definedName name="BExBATS6QTKFZ3S66DBSAAJJ1257" hidden="1">#REF!</definedName>
    <definedName name="BExBAVKX8Q09370X1GCZWJ4E91YJ" hidden="1">#REF!</definedName>
    <definedName name="BExBAX2X2ENJYO4QTR5VAIQ86L7B" hidden="1">#REF!</definedName>
    <definedName name="BExBAZ13D3F1DVJQ6YJ8JGUYEYJE" hidden="1">#REF!</definedName>
    <definedName name="BExBB9D9GNURCRZN3NR6UY375OX5" hidden="1">#REF!</definedName>
    <definedName name="BExBBJ9BWME32GCDTD4GDSQBG1SE" hidden="1">#REF!</definedName>
    <definedName name="BExBBTG649R9I0CT042JLL8LXV18" hidden="1">#REF!</definedName>
    <definedName name="BExBBUCJQRR74Q7GPWDEZXYK2KJL" hidden="1">#REF!</definedName>
    <definedName name="BExBBV8XVMD9CKZY711T0BN7H3PM" hidden="1">#REF!</definedName>
    <definedName name="BExBC6S9JZS9ZX6V7SBKDJ5R3CGN" hidden="1">#REF!</definedName>
    <definedName name="BExBC78HXWXHO3XAB6E8NVTBGLJS" hidden="1">#REF!</definedName>
    <definedName name="BExBCDTV7GTBOTIE9EFJ36EX4FKM" hidden="1">#REF!</definedName>
    <definedName name="BExBCK4H2CF3XDL7AH3W254CWF4R" hidden="1">#REF!</definedName>
    <definedName name="BExBCKKJTIRKC1RZJRTK65HHLX4W" hidden="1">#REF!</definedName>
    <definedName name="BExBCLMEPAN3XXX174TU8SS0627Q" hidden="1">#REF!</definedName>
    <definedName name="BExBCMTEH63P6H1CKWQH2DGVNSVX" hidden="1">#REF!</definedName>
    <definedName name="BExBCRBEYR2KZ8FAQFZ2NHY13WIY" hidden="1">#REF!</definedName>
    <definedName name="BExBCZUU1UR90PQUCOSYNFQQTXI1" hidden="1">#REF!</definedName>
    <definedName name="BExBD1CR31JE4TBZEMZ6ZNRFIDNP" hidden="1">#REF!</definedName>
    <definedName name="BExBD4I559NXSV6J07Q343TKYMVJ" hidden="1">#REF!</definedName>
    <definedName name="BExBDBZQLTX3OGFYGULQFK5WEZU5" hidden="1">#REF!</definedName>
    <definedName name="BExBDJS9TUEU8Z84IV59E5V4T8K6" hidden="1">#REF!</definedName>
    <definedName name="BExBDKOMSVH4XMH52CFJ3F028I9R" hidden="1">#REF!</definedName>
    <definedName name="BExBDSRXVZQ0W5WXQMP5XD00GRRL" hidden="1">#REF!</definedName>
    <definedName name="BExBDTDIHS3IA85P49E3FM64KE4B" hidden="1">#REF!</definedName>
    <definedName name="BExBDUVGK3E1J4JY9ZYTS7V14BLY" hidden="1">#REF!</definedName>
    <definedName name="BExBDWDG2GXBTEGBOQMQLB38QUEV" hidden="1">#REF!</definedName>
    <definedName name="BExBDZITI2UCDSH0V24NITQG9SFA" hidden="1">#REF!</definedName>
    <definedName name="BExBE162OSBKD30I7T1DKKPT3I9I" hidden="1">#REF!</definedName>
    <definedName name="BExBE4M6YL512JJD7QCT5NHC893P" hidden="1">#REF!</definedName>
    <definedName name="BExBE5YPUY1T7N7DHMMIGGXK8TMP" hidden="1">#REF!</definedName>
    <definedName name="BExBEC9ATLQZF86W1M3APSM4HEOH" hidden="1">#REF!</definedName>
    <definedName name="BExBEYFQJE9YK12A6JBMRFKEC7RN" hidden="1">#REF!</definedName>
    <definedName name="BExBF0U1PNBWLGLVVPNYEZHKB0ON" hidden="1">#REF!</definedName>
    <definedName name="BExBF3TXJTJ52WTH5JS1IEEUKRWA" hidden="1">#REF!</definedName>
    <definedName name="BExBG1ED81J2O4A2S5F5Y3BPHMCR" hidden="1">#REF!</definedName>
    <definedName name="BExCRLIHS7466WFJ3RPIUGGXYESZ" hidden="1">#REF!</definedName>
    <definedName name="BExCROIFDQP6GEN1GZNTC0JUNTOZ" hidden="1">#REF!</definedName>
    <definedName name="BExCRRIBGG57IJ1DUG0GCSPL72DO" hidden="1">#REF!</definedName>
    <definedName name="BExCS078RE3CUATM8A8NCC0WWHGC" hidden="1">#REF!</definedName>
    <definedName name="BExCS1EDDUEAEWHVYXHIP9I1WCJH" hidden="1">#REF!</definedName>
    <definedName name="BExCS6SLRCBH006GNRE27HFRHP40" hidden="1">#REF!</definedName>
    <definedName name="BExCS7ZPMHFJ4UJDAL8CQOLSZ13B" hidden="1">#REF!</definedName>
    <definedName name="BExCS8W4NJUZH9S1CYB6XSDLEPBW" hidden="1">#REF!</definedName>
    <definedName name="BExCSAE1M6G20R41J0Y24YNN0YC1" hidden="1">#REF!</definedName>
    <definedName name="BExCSAOUZOYKHN7HV511TO8VDJ02" hidden="1">#REF!</definedName>
    <definedName name="BExCSGZG9G2SOKYYBCQF48XUIYCJ" hidden="1">#REF!</definedName>
    <definedName name="BExCSMOFTXSUEC1T46LR1UPYRCX5" hidden="1">#REF!</definedName>
    <definedName name="BExCSSDG3TM6TPKS19E9QYJEELZ6" hidden="1">#REF!</definedName>
    <definedName name="BExCSZV7U67UWXL2HKJNM5W1E4OO" hidden="1">#REF!</definedName>
    <definedName name="BExCT4NSDT61OCH04Y2QIFIOP75H" hidden="1">#REF!</definedName>
    <definedName name="BExCTW8G3VCZ55S09HTUGXKB1P2M" hidden="1">#REF!</definedName>
    <definedName name="BExCTYS2KX0QANOLT8LGZ9WV3S3T" hidden="1">#REF!</definedName>
    <definedName name="BExCTZZ9JNES4EDHW97NP0EGQALX" hidden="1">#REF!</definedName>
    <definedName name="BExCU0A1V6NMZQ9ASYJ8QIVQ5UR2" hidden="1">#REF!</definedName>
    <definedName name="BExCU16FAFHSYEENQXBNLERR7V3K" hidden="1">#REF!</definedName>
    <definedName name="BExCU2834920JBHSPCRC4UF80OLL" hidden="1">#REF!</definedName>
    <definedName name="BExCU8O54I3P3WRYWY1CRP3S78QY" hidden="1">#REF!</definedName>
    <definedName name="BExCUD60H1UMM2E28QIX022PMAO3" hidden="1">#REF!</definedName>
    <definedName name="BExCUDRJO23YOKT8GPWOVQ4XEHF5" hidden="1">#REF!</definedName>
    <definedName name="BExCUPAWHM0P4BSKFZ5SJKV1ERM7" hidden="1">#REF!</definedName>
    <definedName name="BExCUPAXFR16YMWL30ME3F3BSRDZ" hidden="1">#REF!</definedName>
    <definedName name="BExCUR94DHCE47PUUWEMT5QZOYR2" hidden="1">#REF!</definedName>
    <definedName name="BExCUW1Q2AR1JX2Z1B9CGJ6H60GY" hidden="1">#REF!</definedName>
    <definedName name="BExCUW1RF5RHW7OK9J4GFUGR30IK" hidden="1">#REF!</definedName>
    <definedName name="BExCV634L7SVHGB0UDDTRRQ2Q72H" hidden="1">#REF!</definedName>
    <definedName name="BExCVBXG4TTE2ERW52ZA09FBTDH2" hidden="1">#REF!</definedName>
    <definedName name="BExCVBXGSXT9FWJRG62PX9S1RK83" hidden="1">#REF!</definedName>
    <definedName name="BExCVHBNLOHNFS0JAV3I1XGPNH9W" hidden="1">#REF!</definedName>
    <definedName name="BExCVI86R31A2IOZIEBY1FJLVILD" hidden="1">#REF!</definedName>
    <definedName name="BExCVKGZXE0I9EIXKBZVSGSEY2RR" hidden="1">#REF!</definedName>
    <definedName name="BExCVKH0KFLY4D0IVRFGVTJYRXFX" hidden="1">#REF!</definedName>
    <definedName name="BExCVSEURAJUYQ3AB8CHNTGUIPPJ" hidden="1">#REF!</definedName>
    <definedName name="BExCVV44WY5807WGMTGKPW0GT256" hidden="1">#REF!</definedName>
    <definedName name="BExCVWLXVAKW0MGL9EAXK4DRRB6T" hidden="1">#REF!</definedName>
    <definedName name="BExCVZ5PN4V6MRBZ04PZJW3GEF8S" hidden="1">#REF!</definedName>
    <definedName name="BExCW13R0GWJYGXZBNCPAHQN4NR2" hidden="1">#REF!</definedName>
    <definedName name="BExCW9Y5HWU4RJTNX74O6L24VGCK" hidden="1">#REF!</definedName>
    <definedName name="BExCWPDPESGZS07QGBLSBWDNVJLZ" hidden="1">#REF!</definedName>
    <definedName name="BExCWTVKHIVCRHF8GC39KI58YM5K" hidden="1">#REF!</definedName>
    <definedName name="BExCWX69ER7R6C6VGOZAPRGXJR2R" hidden="1">#REF!</definedName>
    <definedName name="BExCX2KGRZBRVLZNM8SUSIE6A0RL" hidden="1">#REF!</definedName>
    <definedName name="BExCX3X451T70LZ1VF95L7W4Y4TM" hidden="1">#REF!</definedName>
    <definedName name="BExCX4NZ2N1OUGXM7EV0U7VULJMM" hidden="1">#REF!</definedName>
    <definedName name="BExCXAYLA3TMOHIRCEXCXXUSNOKZ" hidden="1">#REF!</definedName>
    <definedName name="BExCXC0EIRZGKHGFWVH6BZGZKSL5" hidden="1">#REF!</definedName>
    <definedName name="BExCXILMURGYMAH6N5LF5DV6K3GM" hidden="1">#REF!</definedName>
    <definedName name="BExCXQUFBMXQ1650735H48B1AZT3" hidden="1">#REF!</definedName>
    <definedName name="BExCY2DQO9VLA77Q7EG3T0XNXX4F" hidden="1">#REF!</definedName>
    <definedName name="BExCY4H9JMPB090TG2SILY28IPCR" hidden="1">#REF!</definedName>
    <definedName name="BExCY6VMJ68MX3C981R5Q0BX5791" hidden="1">#REF!</definedName>
    <definedName name="BExCYAH2SAZCPW6XCB7V7PMMCAWO" hidden="1">#REF!</definedName>
    <definedName name="BExCYJBB52X8B3AREHCC1L5QNPX7" hidden="1">#REF!</definedName>
    <definedName name="BExCYK7MZ56O5XIV8T5XIE9VBQXN" hidden="1">#REF!</definedName>
    <definedName name="BExCYPGKSIOHIBS04R2XQYPI49PL" hidden="1">#REF!</definedName>
    <definedName name="BExCYPRC5HJE6N2XQTHCT6NXGP8N" hidden="1">#REF!</definedName>
    <definedName name="BExCYUK0I3UEXZNFDW71G6Z6D8XR" hidden="1">#REF!</definedName>
    <definedName name="BExCZ33F3I07L3QZV5LC8TP0EAFL" hidden="1">#REF!</definedName>
    <definedName name="BExCZBHJ4ZDFD4N4ZS7VAL7FA7P7" hidden="1">#REF!</definedName>
    <definedName name="BExCZFZCXMLY5DWESYJ9NGTJYQ8M" hidden="1">#REF!</definedName>
    <definedName name="BExCZJ4P8WS0BDT31WDXI0ROE7D6" hidden="1">#REF!</definedName>
    <definedName name="BExCZKH6NI0EE02L995IFVBD1J59" hidden="1">#REF!</definedName>
    <definedName name="BExCZUD9FEOJBKDJ51Z3JON9LKJ8" hidden="1">#REF!</definedName>
    <definedName name="BExD0508DAALLU00PHFPBC8SRRKT" hidden="1">#REF!</definedName>
    <definedName name="BExD06SXR2OPV4282WTX6ARRQ4JS" hidden="1">#REF!</definedName>
    <definedName name="BExD0HALIN0JR4JTPGDEVAEE5EX5" hidden="1">#REF!</definedName>
    <definedName name="BExD0LCCDPG16YLY5WQSZF1XI5DA" hidden="1">#REF!</definedName>
    <definedName name="BExD0RMWSB4TRECEHTH6NN4K9DFZ" hidden="1">#REF!</definedName>
    <definedName name="BExD0U6KG10QGVDI1XSHK0J10A2V" hidden="1">#REF!</definedName>
    <definedName name="BExD0WQ71JYMUDXQTQEITA6DXV3F" hidden="1">#REF!</definedName>
    <definedName name="BExD13RUIBGRXDL4QDZ305UKUR12" hidden="1">#REF!</definedName>
    <definedName name="BExD14DETV5R4OOTMAXD5NAKWRO3" hidden="1">#REF!</definedName>
    <definedName name="BExD189NLCZ0MV1E8GXPW23W160D" hidden="1">#REF!</definedName>
    <definedName name="BExD1OAU9OXQAZA4D70HP72CU6GB" hidden="1">#REF!</definedName>
    <definedName name="BExD1Y1JV61416YA1XRQHKWPZIE7" hidden="1">#REF!</definedName>
    <definedName name="BExD2CFHIRMBKN5KXE5QP4XXEWFS" hidden="1">#REF!</definedName>
    <definedName name="BExD2DMHH1HWXQ9W0YYMDP8AAX8Q" hidden="1">#REF!</definedName>
    <definedName name="BExD2HTPC7IWBAU6OSQ67MQA8BYZ" hidden="1">#REF!</definedName>
    <definedName name="BExD2MRMSOCW29ZLJ226FVCE2K34" hidden="1">#REF!</definedName>
    <definedName name="BExD2RK9LE7I985N677G3WNH5DIV" hidden="1">#REF!</definedName>
    <definedName name="BExD363H2VGFIQUCE6LS4AC5J0ZT" hidden="1">#REF!</definedName>
    <definedName name="BExD37W7YUULHO5DGYRP7KYM65NC" hidden="1">#REF!</definedName>
    <definedName name="BExD3A588E939V61P1XEW0FI5Q0S" hidden="1">#REF!</definedName>
    <definedName name="BExD3CJJDKVR9M18XI3WDZH80WL6" hidden="1">#REF!</definedName>
    <definedName name="BExD3ESD9WYJIB3TRDPJ1CKXRAVL" hidden="1">#REF!</definedName>
    <definedName name="BExD3F368X5S25MWSUNIV57RDB57" hidden="1">#REF!</definedName>
    <definedName name="BExD3IJ5IT335SOSNV9L85WKAOSI" hidden="1">#REF!</definedName>
    <definedName name="BExD3KBVUY57GMMQTOFEU6S6G1AY" hidden="1">#REF!</definedName>
    <definedName name="BExD3NMR7AW2Z6V8SC79VQR37NA6" hidden="1">#REF!</definedName>
    <definedName name="BExD3PKTT0MHJPK56ADYPFIYXKO7" hidden="1">#REF!</definedName>
    <definedName name="BExD3QXA2UQ2W4N7NYLUEOG40BZB" hidden="1">#REF!</definedName>
    <definedName name="BExD3U2N041TEJ7GCN005UTPHNXY" hidden="1">#REF!</definedName>
    <definedName name="BExD40O0CFTNJFOFMMM1KH0P7BUI" hidden="1">#REF!</definedName>
    <definedName name="BExD47UZN79E7UZ1PF13H1AL03VT" hidden="1">#REF!</definedName>
    <definedName name="BExD4B5OJKUPJMFR7AZJGR6UVR3E" hidden="1">#REF!</definedName>
    <definedName name="BExD4BR9HJ3MWWZ5KLVZWX9FJAUS" hidden="1">#REF!</definedName>
    <definedName name="BExD4F1WTKT3H0N9MF4H1LX7MBSY" hidden="1">#REF!</definedName>
    <definedName name="BExD4H5GQWXBS6LUL3TSP36DVO38" hidden="1">#REF!</definedName>
    <definedName name="BExD4JJSS3QDBLABCJCHD45SRNPI" hidden="1">#REF!</definedName>
    <definedName name="BExD4R1I0MKF033I5LPUYIMTZ6E8" hidden="1">#REF!</definedName>
    <definedName name="BExD4RHMHOHG2WM6HI950PSP13F8" hidden="1">#REF!</definedName>
    <definedName name="BExD50MT3M6XZLNUP9JL93EG6D9R" hidden="1">#REF!</definedName>
    <definedName name="BExD5EV7KDSVF1CJT38M4IBPFLPY" hidden="1">#REF!</definedName>
    <definedName name="BExD5FRK547OESJRYAW574DZEZ7J" hidden="1">#REF!</definedName>
    <definedName name="BExD5I5X2YA2YNCTCDSMEL4CWF4N" hidden="1">#REF!</definedName>
    <definedName name="BExD5P7D7B3TCMJQY4TM56KCPB73" hidden="1">#REF!</definedName>
    <definedName name="BExD5QUSRFJWRQ1ZM50WYLCF74DF" hidden="1">#REF!</definedName>
    <definedName name="BExD5SSUIF6AJQHBHK8PNMFBPRYB" hidden="1">#REF!</definedName>
    <definedName name="BExD623C9LRX18BE0W2V6SZLQUXX" hidden="1">#REF!</definedName>
    <definedName name="BExD6BZF6UGC8YXEZJ8URJDY0HUJ" hidden="1">#REF!</definedName>
    <definedName name="BExD6CQA7UMJBXV7AIFAIHUF2ICX" hidden="1">#REF!</definedName>
    <definedName name="BExD6FKVK8WJWNYPVENR7Q8Q30PK" hidden="1">#REF!</definedName>
    <definedName name="BExD6GMP0LK8WKVWMIT1NNH8CHLF" hidden="1">#REF!</definedName>
    <definedName name="BExD6H2TE0WWAUIWVSSCLPZ6B88N" hidden="1">#REF!</definedName>
    <definedName name="BExD6XV0BDU8LPQPWSKHU0XX0UPR" hidden="1">#REF!</definedName>
    <definedName name="BExD71LTOE015TV5RSAHM8NT8GVW" hidden="1">#REF!</definedName>
    <definedName name="BExD73USXVADC7EHGHVTQNCT06ZA" hidden="1">#REF!</definedName>
    <definedName name="BExD7CE8ZR0EL3ZQP0AYQ5XQUH9L" hidden="1">#REF!</definedName>
    <definedName name="BExD7GAIGULTB3YHM1OS9RBQOTEC" hidden="1">#REF!</definedName>
    <definedName name="BExD7GAIHX094KROB46WFTL2XBWL" hidden="1">#REF!</definedName>
    <definedName name="BExD7IE1DHIS52UFDCTSKPJQNRD5" hidden="1">#REF!</definedName>
    <definedName name="BExD7IUBGUWHYC9UNZ1IY5XFYKQN" hidden="1">#REF!</definedName>
    <definedName name="BExD7IZMKM0QIFE7EV1NYL6EZVJZ" hidden="1">#REF!</definedName>
    <definedName name="BExD7JQOJ35HGL8U2OCEI2P2JT7I" hidden="1">#REF!</definedName>
    <definedName name="BExD7KSDKNDNH95NDT3S7GM3MUU2" hidden="1">#REF!</definedName>
    <definedName name="BExD7SVOH5J3ZVHK9KI2N1XE0CC3" hidden="1">#REF!</definedName>
    <definedName name="BExD7V4PCVR1ACVPOJXKJ4CSROIX" hidden="1">#REF!</definedName>
    <definedName name="BExD819S39VUTMASCBMYI883THJ3" hidden="1">#REF!</definedName>
    <definedName name="BExD8CYKX2WGEDSW6KFP6MND1PM0" hidden="1">#REF!</definedName>
    <definedName name="BExD8H5MGJFMK4HK6DOAGTFYV6JT" hidden="1">#REF!</definedName>
    <definedName name="BExD8H5O087KQVWIVPUUID5VMGMS" hidden="1">#REF!</definedName>
    <definedName name="BExD8KWFYVMYYY2YJ34JT4QNLLTE" hidden="1">#REF!</definedName>
    <definedName name="BExD8OCLZMFN5K3VZYI4Q4ITVKUA" hidden="1">#REF!</definedName>
    <definedName name="BExD93C1R6LC0631ECHVFYH0R0PD" hidden="1">#REF!</definedName>
    <definedName name="BExD97TXIO0COVNN4OH3DEJ33YLM" hidden="1">#REF!</definedName>
    <definedName name="BExD99RZ1RFIMK6O1ZHSPJ68X9Y5" hidden="1">#REF!</definedName>
    <definedName name="BExD9IMBI0P6S6QRAXHE26HMK86D" hidden="1">#REF!</definedName>
    <definedName name="BExD9L0ID3VSOU609GKWYTA5BFMA" hidden="1">#REF!</definedName>
    <definedName name="BExD9M7SEMG0JK2FUTTZXWIEBTKB" hidden="1">#REF!</definedName>
    <definedName name="BExD9MNYBYB1AICQL5165G472IE2" hidden="1">#REF!</definedName>
    <definedName name="BExD9PNSYT7GASEGUVL48MUQ02WO" hidden="1">#REF!</definedName>
    <definedName name="BExD9TK2MIWFH5SKUYU9ZKF4NPHQ" hidden="1">#REF!</definedName>
    <definedName name="BExDA6LD9061UULVKUUI4QP8SK13" hidden="1">#REF!</definedName>
    <definedName name="BExDAGMVMNLQ6QXASB9R6D8DIT12" hidden="1">#REF!</definedName>
    <definedName name="BExDAYBHU9ADLXI8VRC7F608RVGM" hidden="1">#REF!</definedName>
    <definedName name="BExDB39GNDHCPPB7U2PZQO5TJ1OI" hidden="1">#REF!</definedName>
    <definedName name="BExDBDR1XR0FV0CYUCB2OJ7CJCZU" hidden="1">#REF!</definedName>
    <definedName name="BExDBECNFJKO0HIOIKTWDCSWP755" hidden="1">#REF!</definedName>
    <definedName name="BExDBI8WRY61SHXKAT4UFXLB15E8" hidden="1">#REF!</definedName>
    <definedName name="BExDBZBW3EHQF6J0XXIT3ZMXPL8C" hidden="1">#REF!</definedName>
    <definedName name="BExDC7F818VN0S18ID7XRCRVYPJ4" hidden="1">#REF!</definedName>
    <definedName name="BExDCL7K96PC9VZYB70ZW3QPVIJE" hidden="1">#REF!</definedName>
    <definedName name="BExDCMPIHH27EAXTDLP095HYA29X" hidden="1">#REF!</definedName>
    <definedName name="BExDCP3UZ3C2O4C1F7KMU0Z9U32N" hidden="1">#REF!</definedName>
    <definedName name="BExENRJDC2MGQRJ6EHLAWX5I4SRS" hidden="1">#REF!</definedName>
    <definedName name="BExEOBX3WECDMYCV9RLN49APTXMM" hidden="1">#REF!</definedName>
    <definedName name="BExEP4E4F36662JDI0TOD85OP7X9" hidden="1">#REF!</definedName>
    <definedName name="BExEP7388TKNL6FEJW00XN7FHEUG" hidden="1">#REF!</definedName>
    <definedName name="BExEPN9VIYI0FVL0HLZQXJFO6TT0" hidden="1">#REF!</definedName>
    <definedName name="BExEPYT6VDSMR8MU2341Q5GM2Y9V" hidden="1">#REF!</definedName>
    <definedName name="BExEQ2ENYLMY8K1796XBB31CJHNN" hidden="1">#REF!</definedName>
    <definedName name="BExEQ2PFE4N40LEPGDPS90WDL6BN" hidden="1">#REF!</definedName>
    <definedName name="BExEQ2PFURT24NQYGYVE8NKX1EGA" hidden="1">#REF!</definedName>
    <definedName name="BExEQB8ZWXO6IIGOEPWTLOJGE2NR" hidden="1">#REF!</definedName>
    <definedName name="BExEQBZX0EL6LIKPY01197ACK65H" hidden="1">#REF!</definedName>
    <definedName name="BExEQD73QE34MW57L1HFXSTB7QEG" hidden="1">#REF!</definedName>
    <definedName name="BExEQDXZALJLD4OBF74IKZBR13SR" hidden="1">#REF!</definedName>
    <definedName name="BExEQFLE2RPWGMWQAI4JMKUEFRPT" hidden="1">#REF!</definedName>
    <definedName name="BExEQTZAP8R69U31W4LKGTKKGKQE" hidden="1">#REF!</definedName>
    <definedName name="BExEQWJ3KZG1O3S9J3CTXIY8I03D" hidden="1">#REF!</definedName>
    <definedName name="BExER2O72H1F9WV6S1J04C15PXX7" hidden="1">#REF!</definedName>
    <definedName name="BExERCETL5ZVXSS6EENB85QCSRYG" hidden="1">#REF!</definedName>
    <definedName name="BExERIUTB21WQ9WVQXUCDCGSH23E" hidden="1">#REF!</definedName>
    <definedName name="BExERRUIKIOATPZ9U4HQ0V52RJAU" hidden="1">#REF!</definedName>
    <definedName name="BExERSANFNM1O7T65PC5MJ301YET" hidden="1">#REF!</definedName>
    <definedName name="BExERSLFEDXNMOLAZ2VOI6VVJCBW" hidden="1">#REF!</definedName>
    <definedName name="BExERWCEBKQRYWRQLYJ4UCMMKTHG" hidden="1">#REF!</definedName>
    <definedName name="BExERWSHS5678NWP0NM8J09K2OGY" hidden="1">#REF!</definedName>
    <definedName name="BExES44RHHDL3V7FLV6M20834WF1" hidden="1">#REF!</definedName>
    <definedName name="BExES4A7VE2X3RYYTVRLKZD4I7WU" hidden="1">#REF!</definedName>
    <definedName name="BExES6ZC8R7PHJ21OVJFLIR7DY30" hidden="1">#REF!</definedName>
    <definedName name="BExESMKD95A649M0WRSG6CXXP326" hidden="1">#REF!</definedName>
    <definedName name="BExESR27ZXJG5VMY4PR9D940VS7T" hidden="1">#REF!</definedName>
    <definedName name="BExESZ03KXL8DQ2591HLR56ZML94" hidden="1">#REF!</definedName>
    <definedName name="BExESZAW5N443NRTKIP59OEI1CR6" hidden="1">#REF!</definedName>
    <definedName name="BExET3HXQ60A4O2OLKX8QNXRI6LQ" hidden="1">#REF!</definedName>
    <definedName name="BExETA3B1FCIOA80H94K90FWXQKE" hidden="1">#REF!</definedName>
    <definedName name="BExETAZOYT4CJIT8RRKC9F2HJG1D" hidden="1">#REF!</definedName>
    <definedName name="BExETF6QD5A9GEINE1KZRRC2LXWM" hidden="1">#REF!</definedName>
    <definedName name="BExETQ9XRXLUACN82805SPSPNKHI" hidden="1">#REF!</definedName>
    <definedName name="BExETQFFLH766OHX0PD3NEIK0DIF" hidden="1">#REF!</definedName>
    <definedName name="BExETR0YRMOR63E6DHLEHV9QVVON" hidden="1">#REF!</definedName>
    <definedName name="BExETVDCXGPYA4OP2UI1URTJ60TK" hidden="1">#REF!</definedName>
    <definedName name="BExETVTGY38YXYYF7N73OYN6FYY3" hidden="1">#REF!</definedName>
    <definedName name="BExEUM6Y5MUDV2WYYY9ICV8796JQ" hidden="1">#REF!</definedName>
    <definedName name="BExEUNE4T242Y59C6MS28MXEUGCP" hidden="1">#REF!</definedName>
    <definedName name="BExEUTOOSAR1CJ6S2O9NTTQMWXNZ" hidden="1">#REF!</definedName>
    <definedName name="BExEV2TP7NA3ZR6RJGH5ER370OUM" hidden="1">#REF!</definedName>
    <definedName name="BExEV69USLNYO2QRJRC0J92XUF00" hidden="1">#REF!</definedName>
    <definedName name="BExEV6KNTQOCFD7GV726XQEVQ7R6" hidden="1">#REF!</definedName>
    <definedName name="BExEV6VGM4POO9QT9KH3QA3VYCWM" hidden="1">#REF!</definedName>
    <definedName name="BExEVAM8BLTWVS6IMVJWDOZBQK9R" hidden="1">#REF!</definedName>
    <definedName name="BExEVET98G3FU6QBF9LHYWSAMV0O" hidden="1">#REF!</definedName>
    <definedName name="BExEVL3UZ22W55ZRF3F0J21PKQLX" hidden="1">#REF!</definedName>
    <definedName name="BExEVNCUT0PDUYNJH7G6BSEWZOT2" hidden="1">#REF!</definedName>
    <definedName name="BExEVPGF4V5J0WQRZKUM8F9TTKZJ" hidden="1">#REF!</definedName>
    <definedName name="BExEVPWH8S9GER9M14SPIT6XZ8SG" hidden="1">#REF!</definedName>
    <definedName name="BExEVVLIEVWYRF2UUC1H0H5QU1CP" hidden="1">#REF!</definedName>
    <definedName name="BExEVWCKO8T84GW9Z3X47915XKSH" hidden="1">#REF!</definedName>
    <definedName name="BExEVZSJWMZ5L2ZE7AZC57CXKW6T" hidden="1">#REF!</definedName>
    <definedName name="BExEW0JL1GFFCXMDGW54CI7Y8FZN" hidden="1">#REF!</definedName>
    <definedName name="BExEW6357VV6LVZCWOOM0R3T78QK" hidden="1">#REF!</definedName>
    <definedName name="BExEW68M9WL8214QH9C7VCK7BN08" hidden="1">#REF!</definedName>
    <definedName name="BExEW8HFKH6F47KIHYBDRUEFZ2ZZ" hidden="1">#REF!</definedName>
    <definedName name="BExEWHXF5F2E8FN7TRI5U2ZY0T0P" hidden="1">#REF!</definedName>
    <definedName name="BExEWLO75K95C6IRKHXSP7VP81T4" hidden="1">#REF!</definedName>
    <definedName name="BExEWNBGQS1U2LW3W84T4LSJ9K00" hidden="1">#REF!</definedName>
    <definedName name="BExEWO7STL7HNZSTY8VQBPTX1WK6" hidden="1">#REF!</definedName>
    <definedName name="BExEWQ0M1N3KMKTDJ73H10QSG4W1" hidden="1">#REF!</definedName>
    <definedName name="BExEX85F3OSW8NSCYGYPS9372Z1Q" hidden="1">#REF!</definedName>
    <definedName name="BExEX9HWY2G6928ZVVVQF77QCM2C" hidden="1">#REF!</definedName>
    <definedName name="BExEXBQWAYKMVBRJRHB8PFCSYFVN" hidden="1">#REF!</definedName>
    <definedName name="BExEXRBZ0DI9E2UFLLKYWGN66B61" hidden="1">#REF!</definedName>
    <definedName name="BExEXTA1PPUPC8GUTZ18GXG2K9U7" hidden="1">#REF!</definedName>
    <definedName name="BExEY067KMBNYP9WMRGOH8ITDBLD" hidden="1">#REF!</definedName>
    <definedName name="BExEYGCSYH6XC1X89ZT8VJVQ6THP" hidden="1">#REF!</definedName>
    <definedName name="BExEYLG9FL9V1JPPNZ3FUDNSEJ4V" hidden="1">#REF!</definedName>
    <definedName name="BExEYOW8C1B3OUUCIGEC7L8OOW1Z" hidden="1">#REF!</definedName>
    <definedName name="BExEYUQJXZT6N5HJH8ACJF6SRWEE" hidden="1">#REF!</definedName>
    <definedName name="BExEYVHM7COM2XBAZH71USCAT6K9" hidden="1">#REF!</definedName>
    <definedName name="BExEYW8O56SE67A8CIT413PPQFWN" hidden="1">#REF!</definedName>
    <definedName name="BExEYXQGOT90CC2QXVUDAMIS2SD6" hidden="1">#REF!</definedName>
    <definedName name="BExEYY17N22FDMK6IA4HQRCTNPYL" hidden="1">#REF!</definedName>
    <definedName name="BExEZ1S6VZCG01ZPLBSS9Z1SBOJ2" hidden="1">#REF!</definedName>
    <definedName name="BExEZFPZKLS4GGKV39NX0GL8AK7B" hidden="1">#REF!</definedName>
    <definedName name="BExEZGBFNJR8DLPN0V11AU22L6WY" hidden="1">#REF!</definedName>
    <definedName name="BExEZQYJW81F362CWKW5HLAAM45I" hidden="1">#REF!</definedName>
    <definedName name="BExEZSWLMZZ2RK34GSJ9Q3NPCFT2" hidden="1">#REF!</definedName>
    <definedName name="BExF02Y3V3QEPO2XLDSK47APK9XJ" hidden="1">#REF!</definedName>
    <definedName name="BExF09OS91RT7N7IW8JLMZ121ZP3" hidden="1">#REF!</definedName>
    <definedName name="BExF0DVUM5ZKYACYQ0GUCO14FXO9" hidden="1">#REF!</definedName>
    <definedName name="BExF0L2TP18E48BYIVEYR9BGX4HR" hidden="1">#REF!</definedName>
    <definedName name="BExF0LOEHV42P2DV7QL8O7HOQ3N9" hidden="1">#REF!</definedName>
    <definedName name="BExF0QH116YF95UAL83HSM0C2X7Y" hidden="1">#REF!</definedName>
    <definedName name="BExF0WRM9VO25RLSO03ZOCE8H7K5" hidden="1">#REF!</definedName>
    <definedName name="BExF0ZRI7W4RSLIDLHTSM0AWXO3S" hidden="1">#REF!</definedName>
    <definedName name="BExF19CT3MMZZ2T5EWMDNG3UOJ01" hidden="1">#REF!</definedName>
    <definedName name="BExF1M38U6NX17YJA8YU359B5Z4M" hidden="1">#REF!</definedName>
    <definedName name="BExF1MU4W3NPEY0OHRDWP5IANCBB" hidden="1">#REF!</definedName>
    <definedName name="BExF1MZN8MWMOKOARHJ1QAF9HPGT" hidden="1">#REF!</definedName>
    <definedName name="BExF1US4ZIQYSU5LBFYNRA9N0K2O" hidden="1">#REF!</definedName>
    <definedName name="BExF200VK438ANZMJEAPZ2RQDB8U" hidden="1">#REF!</definedName>
    <definedName name="BExF21OBXGVA9D1CPMHVJHL599BC" hidden="1">#REF!</definedName>
    <definedName name="BExF28PXA9VBW4OZ74OITX6LHR12" hidden="1">#REF!</definedName>
    <definedName name="BExF2CWZN6E87RGTBMD4YQI2QT7R" hidden="1">#REF!</definedName>
    <definedName name="BExF2DYO1WQ7GMXSTAQRDBW1NSFG" hidden="1">#REF!</definedName>
    <definedName name="BExF2LR83KWDOSK9ACAROCGMTQ8X" hidden="1">#REF!</definedName>
    <definedName name="BExF2MSWNUY9Z6BZJQZ538PPTION" hidden="1">#REF!</definedName>
    <definedName name="BExF2QZYWHTYGUTTXR15CKCV3LS7" hidden="1">#REF!</definedName>
    <definedName name="BExF2T8Y6TSJ74RMSZOA9CEH4OZ6" hidden="1">#REF!</definedName>
    <definedName name="BExF31N3YM4F37EOOY8M8VI1KXN8" hidden="1">#REF!</definedName>
    <definedName name="BExF37C1YKBT79Z9SOJAG5MXQGTU" hidden="1">#REF!</definedName>
    <definedName name="BExF3A6HPA6DGYALZNHHJPMCUYZR" hidden="1">#REF!</definedName>
    <definedName name="BExF3AS2T7GFVNU9JPBXWUQH845Y" hidden="1">#REF!</definedName>
    <definedName name="BExF3GBMLCA5ZT2251N0N3CRN11O" hidden="1">#REF!</definedName>
    <definedName name="BExF3I9T44X7DV9HHV51DVDDPPZG" hidden="1">#REF!</definedName>
    <definedName name="BExF3JMFX5DILOIFUDIO1HZUK875" hidden="1">#REF!</definedName>
    <definedName name="BExF3NTC4BGZEM6B87TCFX277QCS" hidden="1">#REF!</definedName>
    <definedName name="BExF3Q7NI90WT31QHYSJDIG0LLLJ" hidden="1">#REF!</definedName>
    <definedName name="BExF3QD55TIY1MSBSRK9TUJKBEWO" hidden="1">#REF!</definedName>
    <definedName name="BExF3QT8J6RIF1L3R700MBSKIOKW" hidden="1">#REF!</definedName>
    <definedName name="BExF3RET913530OJZJYWUA4LCSLF" hidden="1">#REF!</definedName>
    <definedName name="BExF42SSBVPMLK2UB3B7FPEIY9TU" hidden="1">#REF!</definedName>
    <definedName name="BExF4HXSWB50BKYPWA0HTT8W56H6" hidden="1">#REF!</definedName>
    <definedName name="BExF4KHF04IWW4LQ95FHQPFE4Y9K" hidden="1">#REF!</definedName>
    <definedName name="BExF4LU2NV3A47BCWPM3EZXUEH37" hidden="1">#REF!</definedName>
    <definedName name="BExF4MVQM5Y0QRDLDFSKWWTF709C" hidden="1">#REF!</definedName>
    <definedName name="BExF4PVMZYV36E8HOYY06J81AMBI" hidden="1">#REF!</definedName>
    <definedName name="BExF4SF9NEX1FZE9N8EXT89PM54D" hidden="1">#REF!</definedName>
    <definedName name="BExF52GTGP8MHGII4KJ8TJGR8W8U" hidden="1">#REF!</definedName>
    <definedName name="BExF57K7L3UC1I2FSAWURR4SN0UN" hidden="1">#REF!</definedName>
    <definedName name="BExF59NQHJ39J7AF8B91RVX0H3P6" hidden="1">#REF!</definedName>
    <definedName name="BExF5D96JEPDW6LV89G2REZJ1ES7" hidden="1">#REF!</definedName>
    <definedName name="BExF5HR2GFV7O8LKG9SJ4BY78LYA" hidden="1">#REF!</definedName>
    <definedName name="BExF5ZFO2A29GHWR5ES64Z9OS16J" hidden="1">#REF!</definedName>
    <definedName name="BExF63S045JO7H2ZJCBTBVH3SUIF" hidden="1">#REF!</definedName>
    <definedName name="BExF642TEGTXCI9A61ZOONJCB0U1" hidden="1">#REF!</definedName>
    <definedName name="BExF65FFOHNFLM63A7M0XSPHOAGY" hidden="1">#REF!</definedName>
    <definedName name="BExF67O951CF8UJF3KBDNR0E83C1" hidden="1">#REF!</definedName>
    <definedName name="BExF6EV7I35NVMIJGYTB6E24YVPA" hidden="1">#REF!</definedName>
    <definedName name="BExF6FGUF393KTMBT40S5BYAFG00" hidden="1">#REF!</definedName>
    <definedName name="BExF6GNYXWY8A0SY4PW1B6KJMMTM" hidden="1">#REF!</definedName>
    <definedName name="BExF6IB8K74Z0AFT05GPOKKZW7C9" hidden="1">#REF!</definedName>
    <definedName name="BExF6JNWE4H8L694Y8Z1VCZ9EMVP" hidden="1">#REF!</definedName>
    <definedName name="BExF6NUXJI11W2IAZNAM1QWC0459" hidden="1">#REF!</definedName>
    <definedName name="BExF6RR76KNVIXGJOVFO8GDILKGZ" hidden="1">#REF!</definedName>
    <definedName name="BExF6ZE8D5CMPJPRWT6S4HM56LPF" hidden="1">#REF!</definedName>
    <definedName name="BExF71SL7S5BDGRZ694893ZZ2ZTI" hidden="1">#REF!</definedName>
    <definedName name="BExF76FV8SF7AJK7B35AL7VTZF6D" hidden="1">#REF!</definedName>
    <definedName name="BExF7EOIMC1OYL1N7835KGOI0FIZ" hidden="1">#REF!</definedName>
    <definedName name="BExF7FVNFEHQQH5MIO6AIUWSERR7" hidden="1">#REF!</definedName>
    <definedName name="BExF7K88K7ASGV6RAOAGH52G04VR" hidden="1">#REF!</definedName>
    <definedName name="BExF7OVDRP3LHNAF2CX4V84CKKIR" hidden="1">#REF!</definedName>
    <definedName name="BExF7QO41X2A2SL8UXDNP99GY7U9" hidden="1">#REF!</definedName>
    <definedName name="BExF7RV9JQHNUU59Z7TLWW2ARAN8" hidden="1">#REF!</definedName>
    <definedName name="BExF81GI8B8WBHXFTET68A9358BR" hidden="1">#REF!</definedName>
    <definedName name="BExF84R8ZH2K4C0CYI1IVFH8WUYD" hidden="1">#REF!</definedName>
    <definedName name="BExF9CTA0UGH0U2JUPUJKMEEI1Z2" hidden="1">#REF!</definedName>
    <definedName name="BExGKNC6UCNO0YTOPVJZMQ34IVMH" hidden="1">#REF!</definedName>
    <definedName name="BExGKT17Q7NLLXEVPD5JH5USNBZN" hidden="1">#REF!</definedName>
    <definedName name="BExGL97US0Y3KXXASUTVR26XLT70" hidden="1">#REF!</definedName>
    <definedName name="BExGLC7R4C33RO0PID97ZPPVCW4M" hidden="1">#REF!</definedName>
    <definedName name="BExGLFIF7HCFSHNQHKEV6RY0WCO3" hidden="1">#REF!</definedName>
    <definedName name="BExGLTARRL0J772UD2TXEYAVPY6E" hidden="1">#REF!</definedName>
    <definedName name="BExGLVP1IU8K5A8J1340XFMYPR88" hidden="1">#REF!</definedName>
    <definedName name="BExGLYE6RZTAAWHJBG2QFJPTDS2Q" hidden="1">#REF!</definedName>
    <definedName name="BExGM4DZ65OAQP7MA4LN6QMYZOFF" hidden="1">#REF!</definedName>
    <definedName name="BExGMCXCWEC9XNUOEMZ61TMI6CUO" hidden="1">#REF!</definedName>
    <definedName name="BExGMEFBL47KYW564WF1RQ6VY453" hidden="1">#REF!</definedName>
    <definedName name="BExGMJDGIH0MEPC2TUSFUCY2ROTB" hidden="1">#REF!</definedName>
    <definedName name="BExGMKPW2HPKN0M0XKF3AZ8YP0D6" hidden="1">#REF!</definedName>
    <definedName name="BExGMP2F175LGL6QVSJGP6GKYHHA" hidden="1">#REF!</definedName>
    <definedName name="BExGMPIIP8GKML2VVA8OEFL43NCS" hidden="1">#REF!</definedName>
    <definedName name="BExGMZ3SRIXLXMWBVOXXV3M4U4YL" hidden="1">#REF!</definedName>
    <definedName name="BExGMZ3UBN48IXU1ZEFYECEMZ1IM" hidden="1">#REF!</definedName>
    <definedName name="BExGN0LRKAPMAKXJTDAKS7Q1MV6S" hidden="1">#REF!</definedName>
    <definedName name="BExGN4I0QATXNZCLZJM1KH1OIJQH" hidden="1">#REF!</definedName>
    <definedName name="BExGN9FZ2RWCMSY1YOBJKZMNIM9R" hidden="1">#REF!</definedName>
    <definedName name="BExGNCFW1HJRE2CBZ65J7JB4DCF3" hidden="1">#REF!</definedName>
    <definedName name="BExGNDSIMTHOCXXG6QOGR6DA8SGG" hidden="1">#REF!</definedName>
    <definedName name="BExGNN2YQ9BDAZXT2GLCSAPXKIM7" hidden="1">#REF!</definedName>
    <definedName name="BExGNPBUQ4MFVXFVD9LJPL5PZU68" hidden="1">#REF!</definedName>
    <definedName name="BExGNSS0CKRPKHO25R3TDBEL2NHX" hidden="1">#REF!</definedName>
    <definedName name="BExGNYH0MO8NOVS85L15G0RWX4GW" hidden="1">#REF!</definedName>
    <definedName name="BExGNZO44DEG8CGIDYSEGDUQ531R" hidden="1">#REF!</definedName>
    <definedName name="BExGO2O0V6UYDY26AX8OSN72F77N" hidden="1">#REF!</definedName>
    <definedName name="BExGO2YUBOVLYHY1QSIHRE1KLAFV" hidden="1">#REF!</definedName>
    <definedName name="BExGO70E2O70LF46V8T26YFPL4V8" hidden="1">#REF!</definedName>
    <definedName name="BExGOB25QJMQCQE76MRW9X58OIOO" hidden="1">#REF!</definedName>
    <definedName name="BExGODAZKJ9EXMQZNQR5YDBSS525" hidden="1">#REF!</definedName>
    <definedName name="BExGODR8ZSMUC11I56QHSZ686XV5" hidden="1">#REF!</definedName>
    <definedName name="BExGOE7C2HSW9M6L6R25H0Z4JEKM" hidden="1">#REF!</definedName>
    <definedName name="BExGOI3M84PCOV0FSX0APR834A9T" hidden="1">#REF!</definedName>
    <definedName name="BExGOL903YF63SRYHHD7UNE2B0E7" hidden="1">#REF!</definedName>
    <definedName name="BExGOOJO0P8I5INNTL15CALDNIYO" hidden="1">#REF!</definedName>
    <definedName name="BExGOROWSCEN1I6IXZVXWNFSY76K" hidden="1">#REF!</definedName>
    <definedName name="BExGOT6UXUX5FVTAYL9SOBZ1D0II" hidden="1">#REF!</definedName>
    <definedName name="BExGOXJDHUDPDT8I8IVGVW9J0R5Q" hidden="1">#REF!</definedName>
    <definedName name="BExGP5H752MD8MVHM2BB12PZQ4M4" hidden="1">#REF!</definedName>
    <definedName name="BExGPB0QWZQYZ4O1B28QZMIZK4R5" hidden="1">#REF!</definedName>
    <definedName name="BExGPHGT5KDOCMV2EFS4OVKTWBRD" hidden="1">#REF!</definedName>
    <definedName name="BExGPID72Y4Y619LWASUQZKZHJNC" hidden="1">#REF!</definedName>
    <definedName name="BExGPPENQIANVGLVQJ77DK5JPRTB" hidden="1">#REF!</definedName>
    <definedName name="BExGQ1ZU4967P72AHF4V1D0FOL5C" hidden="1">#REF!</definedName>
    <definedName name="BExGQ36ZOMR9GV8T05M605MMOY3Y" hidden="1">#REF!</definedName>
    <definedName name="BExGQ61DTJ0SBFMDFBAK3XZ9O0ZO" hidden="1">#REF!</definedName>
    <definedName name="BExGQ6SG9XEOD0VMBAR22YPZWSTA" hidden="1">#REF!</definedName>
    <definedName name="BExGQGJ1A7LNZUS8QSMOG8UNGLMK" hidden="1">#REF!</definedName>
    <definedName name="BExGQHKWEQEL43V2IRTHIL3SKL89" hidden="1">#REF!</definedName>
    <definedName name="BExGQOX5SC3QE5GND2P8HAHC7ZN6" hidden="1">#REF!</definedName>
    <definedName name="BExGQP2M90PWKZU8RDMLC9SJN90J" hidden="1">#REF!</definedName>
    <definedName name="BExGQPO7ENFEQC0NC6MC9OZR2LHY" hidden="1">#REF!</definedName>
    <definedName name="BExGQRM9NCME1AQA8RNH8GRKBEY8" hidden="1">#REF!</definedName>
    <definedName name="BExGQX0H4EZMXBJTKJJE4ICJWN5O" hidden="1">#REF!</definedName>
    <definedName name="BExGR23WEFG8G3CHQC5Q2M1VP9Q0" hidden="1">#REF!</definedName>
    <definedName name="BExGR4CW3WRIID17GGX4MI9ZDHFE" hidden="1">#REF!</definedName>
    <definedName name="BExGR65GJX27MU2OL6NI5PB8XVB4" hidden="1">#REF!</definedName>
    <definedName name="BExGR6LQ97HETGS3CT96L4IK0JSH" hidden="1">#REF!</definedName>
    <definedName name="BExGR9ATP2LVT7B9OCPSLJ11H9SX" hidden="1">#REF!</definedName>
    <definedName name="BExGRHZROC86IFGNDBDWZNBH5Q2V" hidden="1">#REF!</definedName>
    <definedName name="BExGRUKVVKDL8483WI70VN2QZDGD" hidden="1">#REF!</definedName>
    <definedName name="BExGRWOG8H774BWL55XHDM510RIO" hidden="1">#REF!</definedName>
    <definedName name="BExGS2IWR5DUNJ1U9PAKIV8CMBNI" hidden="1">#REF!</definedName>
    <definedName name="BExGS69P9FFTEOPDS0MWFKF45G47" hidden="1">#REF!</definedName>
    <definedName name="BExGS6F1JFHM5MUJ1RFO50WP6D05" hidden="1">#REF!</definedName>
    <definedName name="BExGSA5YB5ZGE4NHDVCZ55TQAJTL" hidden="1">#REF!</definedName>
    <definedName name="BExGSCEUCQQVDEEKWJ677QTGUVTE" hidden="1">#REF!</definedName>
    <definedName name="BExGSQY65LH1PCKKM5WHDW83F35O" hidden="1">#REF!</definedName>
    <definedName name="BExGSYW1GKISF0PMUAK3XJK9PEW9" hidden="1">#REF!</definedName>
    <definedName name="BExGT0DZJB6LSF6L693UUB9EY1VQ" hidden="1">#REF!</definedName>
    <definedName name="BExGTGVFIF8HOQXR54SK065A8M4K" hidden="1">#REF!</definedName>
    <definedName name="BExGTIYX3OWPIINOGY1E4QQYSKHP" hidden="1">#REF!</definedName>
    <definedName name="BExGTKGUN0KUU3C0RL2LK98D8MEK" hidden="1">#REF!</definedName>
    <definedName name="BExGTP422IUEYOSDOQ0FC99S4B0A" hidden="1">#REF!</definedName>
    <definedName name="BExGTZ046J7VMUG4YPKFN2K8TWB7" hidden="1">#REF!</definedName>
    <definedName name="BExGU2G9OPRZRIU9YGF6NX9FUW0J" hidden="1">#REF!</definedName>
    <definedName name="BExGU6HTKLRZO8UOI3DTAM5RFDBA" hidden="1">#REF!</definedName>
    <definedName name="BExGUDDZXFFQHAF4UZF8ZB1HO7H6" hidden="1">#REF!</definedName>
    <definedName name="BExGUIBXBRHGM97ZX6GBA4ZDQ79C" hidden="1">#REF!</definedName>
    <definedName name="BExGUM8D91UNPCOO4TKP9FGX85TF" hidden="1">#REF!</definedName>
    <definedName name="BExGUQF9N9FKI7S0H30WUAEB5LPD" hidden="1">#REF!</definedName>
    <definedName name="BExGUQVJE1MV019H8EUN9O73RXA9" hidden="1">#REF!</definedName>
    <definedName name="BExGUR6BA03XPBK60SQUW197GJ5X" hidden="1">#REF!</definedName>
    <definedName name="BExGUVIP60TA4B7X2PFGMBFUSKGX" hidden="1">#REF!</definedName>
    <definedName name="BExGUZKF06F209XL1IZWVJEQ82EE" hidden="1">#REF!</definedName>
    <definedName name="BExGV2EVT380QHD4AP2RL9MR8L5L" hidden="1">#REF!</definedName>
    <definedName name="BExGV8K4UJT5C6ZAU3VI5T66TY74" hidden="1">#REF!</definedName>
    <definedName name="BExGVFWDKW8LO48OL2ZZUGFJFDDA" hidden="1">#REF!</definedName>
    <definedName name="BExGVV6OOLDQ3TXZK51TTF3YX0WN" hidden="1">#REF!</definedName>
    <definedName name="BExGW0KVOL93Z29HD7AAKNQ59I24" hidden="1">#REF!</definedName>
    <definedName name="BExGW0KVS7U0C87XFZ78QW991IEV" hidden="1">#REF!</definedName>
    <definedName name="BExGW2Z7AMPG6H9EXA9ML6EZVGGA" hidden="1">#REF!</definedName>
    <definedName name="BExGWABG5VT5XO1A196RK61AXA8C" hidden="1">#REF!</definedName>
    <definedName name="BExGWEO0JDG84NYLEAV5NSOAGMJZ" hidden="1">#REF!</definedName>
    <definedName name="BExGWLEOC70Z8QAJTPT2PDHTNM4L" hidden="1">#REF!</definedName>
    <definedName name="BExGWNCXLCRTLBVMTXYJ5PHQI6SS" hidden="1">#REF!</definedName>
    <definedName name="BExGX453OMLZPGJF63K8PNB8EDJJ" hidden="1">#REF!</definedName>
    <definedName name="BExGX6U988MCFIGDA1282F92U9AA" hidden="1">#REF!</definedName>
    <definedName name="BExGX7FTB1CKAT5HUW6H531FIY6I" hidden="1">#REF!</definedName>
    <definedName name="BExGX9DVACJQIZ4GH6YAD2A7F70O" hidden="1">#REF!</definedName>
    <definedName name="BExGXDVP2S2Y8Z8Q43I78RCIK3DD" hidden="1">#REF!</definedName>
    <definedName name="BExGXJ9W5JU7TT9S0BKL5Y6VVB39" hidden="1">#REF!</definedName>
    <definedName name="BExGXQGVELUHEDSBNLEGTLOGNVS5" hidden="1">#REF!</definedName>
    <definedName name="BExGXWB73RJ4BASBQTQ8EY0EC1EB" hidden="1">#REF!</definedName>
    <definedName name="BExGXZ0ABB43C7SMRKZHWOSU9EQX" hidden="1">#REF!</definedName>
    <definedName name="BExGY0T0UPBWF73OV2QYIOSP1VVJ" hidden="1">#REF!</definedName>
    <definedName name="BExGY6SU3SYVCJ3AG2ITY59SAZ5A" hidden="1">#REF!</definedName>
    <definedName name="BExGY6YA4P5KMY2VHT0DYK3YTFAX" hidden="1">#REF!</definedName>
    <definedName name="BExGY8G88PVVRYHPHRPJZFSX6HSC" hidden="1">#REF!</definedName>
    <definedName name="BExGYC718HTZ80PNKYPVIYGRJVF6" hidden="1">#REF!</definedName>
    <definedName name="BExGYCNATXZY2FID93B17YWIPPRD" hidden="1">#REF!</definedName>
    <definedName name="BExGYGJJJ3BBCQAOA51WHP01HN73" hidden="1">#REF!</definedName>
    <definedName name="BExGYHAGH0IZT9WAS43U752U84WI" hidden="1">#REF!</definedName>
    <definedName name="BExGYOS6TV2C72PLRFU8RP1I58GY" hidden="1">#REF!</definedName>
    <definedName name="BExGYXXCM53K2H84S4WZTHTHZPHE" hidden="1">#REF!</definedName>
    <definedName name="BExGYY2PBI68I55GPNKXV5RYR1WF" hidden="1">#REF!</definedName>
    <definedName name="BExGZ0MC1XT4VWABFT1UK2UMI0CP" hidden="1">#REF!</definedName>
    <definedName name="BExGZ7NXZ0IBS44C2NZ9VMD6T6K2" hidden="1">#REF!</definedName>
    <definedName name="BExGZJ78ZWZCVHZ3BKEKFJZ6MAEO" hidden="1">#REF!</definedName>
    <definedName name="BExGZOLH2QV73J3M9IWDDPA62TP4" hidden="1">#REF!</definedName>
    <definedName name="BExGZP1PWGFKVVVN4YDIS22DZPCR" hidden="1">#REF!</definedName>
    <definedName name="BExGZSN96MC2HMMYQ3BMZ50490SJ" hidden="1">#REF!</definedName>
    <definedName name="BExGZYXS0GTA29TRAW6KAUBGG6D4" hidden="1">#REF!</definedName>
    <definedName name="BExH00L21GZX5YJJGVMOAWBERLP5" hidden="1">#REF!</definedName>
    <definedName name="BExH02ZD6VAY1KQLAQYBBI6WWIZB" hidden="1">#REF!</definedName>
    <definedName name="BExH07XC83E8WXF2O7EJTNS1DOZD" hidden="1">#REF!</definedName>
    <definedName name="BExH08Z6LQCGGSGSAILMHX4X7JMD" hidden="1">#REF!</definedName>
    <definedName name="BExH0KT9Z8HEVRRQRGQ8YHXRLIJA" hidden="1">#REF!</definedName>
    <definedName name="BExH0KTA6PC3C1H961G6G3WB4ROD" hidden="1">#REF!</definedName>
    <definedName name="BExH0M0FDN12YBOCKL3XL2Z7T7Y8" hidden="1">#REF!</definedName>
    <definedName name="BExH0O9G06YPZ5TN9RYT326I1CP2" hidden="1">#REF!</definedName>
    <definedName name="BExH0WNJAKTJRCKMTX8O4KNMIIJM" hidden="1">#REF!</definedName>
    <definedName name="BExH0Y5JGUO7Z6TD8HXAB8MDIXSA" hidden="1">#REF!</definedName>
    <definedName name="BExH12Y4WX542WI3ZEM15AK4UM9J" hidden="1">#REF!</definedName>
    <definedName name="BExH1AFVY3DFB10LXJXXA05EU6X8" hidden="1">#REF!</definedName>
    <definedName name="BExH1FDTQXR9QQ31WDB7OPXU7MPT" hidden="1">#REF!</definedName>
    <definedName name="BExH1FOMEUIJNIDJAUY0ZQFBJSY9" hidden="1">#REF!</definedName>
    <definedName name="BExH1JFFHEBFX9BWJMNIA3N66R3Z" hidden="1">#REF!</definedName>
    <definedName name="BExH1NRXNXU0WLQASP81I62087ON" hidden="1">#REF!</definedName>
    <definedName name="BExH1QMD1UU8X5NZERDZ7OIP3IBI" hidden="1">#REF!</definedName>
    <definedName name="BExH1Z0GIUSVTF2H1G1I3PDGBNK2" hidden="1">#REF!</definedName>
    <definedName name="BExH225UTM6S9FW4MUDZS7F1PQSH" hidden="1">#REF!</definedName>
    <definedName name="BExH23271RF7AYZ542KHQTH68GQ7" hidden="1">#REF!</definedName>
    <definedName name="BExH2GJQR4JALNB314RY0LDI49VH" hidden="1">#REF!</definedName>
    <definedName name="BExH2JZR49T7644JFVE7B3N7RZM9" hidden="1">#REF!</definedName>
    <definedName name="BExH2UHF0QTJG107MULYB16WBJM9" hidden="1">#REF!</definedName>
    <definedName name="BExH2VU17ZSQ6UMFZ9FOP753TT9E" hidden="1">#REF!</definedName>
    <definedName name="BExH2WKXV8X5S2GSBBTWGI0NLNAH" hidden="1">#REF!</definedName>
    <definedName name="BExH2XS1UFYFGU0S0EBXX90W2WE8" hidden="1">#REF!</definedName>
    <definedName name="BExH2XS2TND9SB0GC295R4FP6K5Y" hidden="1">#REF!</definedName>
    <definedName name="BExH2ZA0SZ4SSITL50NA8LZ3OEX6" hidden="1">#REF!</definedName>
    <definedName name="BExH31Z3JNVJPESWKXHILGXZHP2M" hidden="1">#REF!</definedName>
    <definedName name="BExH3BPW245WVGA1K1DGTL1XWDCH" hidden="1">#REF!</definedName>
    <definedName name="BExH3E9HZ3QJCDZW7WI7YACFQCHE" hidden="1">#REF!</definedName>
    <definedName name="BExH3IRB6764RQ5HBYRLH6XCT29X" hidden="1">#REF!</definedName>
    <definedName name="BExH4HTPYPQ91XIJ8IWIMHWOB0RA" hidden="1">#REF!</definedName>
    <definedName name="BExIFVCJM0X6I63J0LTJTAN78EXQ" hidden="1">#REF!</definedName>
    <definedName name="BExIG2U8V6RSB47SXLCQG3Q68YRO" hidden="1">#REF!</definedName>
    <definedName name="BExIG9FMY6OOSODNTWQJ2F28Y2FK" hidden="1">#REF!</definedName>
    <definedName name="BExIGJBO8R13LV7CZ7C1YCP974NN" hidden="1">#REF!</definedName>
    <definedName name="BExIGWT86FPOEYTI8GXCGU5Y3KGK" hidden="1">#REF!</definedName>
    <definedName name="BExIGY0DLOZ9NBSWSCQPWU2N4QZF" hidden="1">#REF!</definedName>
    <definedName name="BExIH51URLQJA6KNX5CJKIUIR5UQ" hidden="1">#REF!</definedName>
    <definedName name="BExIHBHXA7E7VUTBVHXXXCH3A5CL" hidden="1">#REF!</definedName>
    <definedName name="BExIHDAMHT1CAKC83LCSNV9RAMMY" hidden="1">#REF!</definedName>
    <definedName name="BExIHNMT9P59WY619GEWB1XONTAE" hidden="1">#REF!</definedName>
    <definedName name="BExIHNMTY8HBM7KQDSTMXEM6MHL4" hidden="1">#REF!</definedName>
    <definedName name="BExIHPQCQTGEW8QOJVIQ4VX0P6DX" hidden="1">#REF!</definedName>
    <definedName name="BExIHU2VSXTKRMO3RHJI6RZ206Q5" hidden="1">#REF!</definedName>
    <definedName name="BExIHZ6ALVREAYK4T741OOLGXOZA" hidden="1">#REF!</definedName>
    <definedName name="BExII1KN91Q7DLW0UB7W2TJ5ACT9" hidden="1">#REF!</definedName>
    <definedName name="BExII20QQ1K3GHOPL1ZQX5SL618M" hidden="1">#REF!</definedName>
    <definedName name="BExII50LI8I0CDOOZEMIVHVA2V95" hidden="1">#REF!</definedName>
    <definedName name="BExIIXMY38TQD12CVV4S57L3I809" hidden="1">#REF!</definedName>
    <definedName name="BExIIY37NEVU2LGS1JE4VR9AN6W4" hidden="1">#REF!</definedName>
    <definedName name="BExIIYJAGXR8TPZ1KCYM7EGJ79UW" hidden="1">#REF!</definedName>
    <definedName name="BExIJ3160YCWGAVEU0208ZGXXG3P" hidden="1">#REF!</definedName>
    <definedName name="BExIJ8Q4WWPTKVONF0FPLTD4L7CH" hidden="1">#REF!</definedName>
    <definedName name="BExIJ9MI8QNCVF6L1SK4ZWC4CPJ7" hidden="1">#REF!</definedName>
    <definedName name="BExIJFGZJ5ED9D6KAY4PGQYLELAX" hidden="1">#REF!</definedName>
    <definedName name="BExIJQK80ZEKSTV62E59AYJYUNLI" hidden="1">#REF!</definedName>
    <definedName name="BExIJRLX3M0YQLU1D5Y9V7HM5QNM" hidden="1">#REF!</definedName>
    <definedName name="BExIJV22J0QA7286KNPMHO1ZUCB3" hidden="1">#REF!</definedName>
    <definedName name="BExIJVI6OC7B6ZE9V4PAOYZXKNER" hidden="1">#REF!</definedName>
    <definedName name="BExIJWK0NGTGQ4X7D5VIVXD14JHI" hidden="1">#REF!</definedName>
    <definedName name="BExIJWPCIYINEJUTXU74VK7WG031" hidden="1">#REF!</definedName>
    <definedName name="BExIJZP8AKK000EFDGK7KZ1YKRXT" hidden="1">#REF!</definedName>
    <definedName name="BExIKC4XPHX2HPDWWKGPRGTLOJC5" hidden="1">#REF!</definedName>
    <definedName name="BExIKHTXPZR5A8OHB6HDP6QWDHAD" hidden="1">#REF!</definedName>
    <definedName name="BExIKMMJOETSAXJYY1SIKM58LMA2" hidden="1">#REF!</definedName>
    <definedName name="BExIKRF6AQ6VOO9KCIWSM6FY8M7D" hidden="1">#REF!</definedName>
    <definedName name="BExIKTYZESFT3LC0ASFMFKSE0D1X" hidden="1">#REF!</definedName>
    <definedName name="BExIKXVA6M8K0PTRYAGXS666L335" hidden="1">#REF!</definedName>
    <definedName name="BExIL0PMZ2SXK9R6MLP43KBU1J2P" hidden="1">#REF!</definedName>
    <definedName name="BExIL45UAJTQCLO0PRR3OAT4FUN0" hidden="1">#REF!</definedName>
    <definedName name="BExILAAXRTRAD18K74M6MGUEEPUM" hidden="1">#REF!</definedName>
    <definedName name="BExILG5F338C0FFLMVOKMKF8X5ZP" hidden="1">#REF!</definedName>
    <definedName name="BExILGQTQM0HOD0BJI90YO7GOIN3" hidden="1">#REF!</definedName>
    <definedName name="BExILI8Z41WP1I83L06KGRLKLGUL" hidden="1">#REF!</definedName>
    <definedName name="BExILJ558DU4VWYTKQGUZWNZN6KS" hidden="1">#REF!</definedName>
    <definedName name="BExIM02UP3RCUWZ2RO86WO6595EZ" hidden="1">#REF!</definedName>
    <definedName name="BExIM9DBUB7ZGF4B20FVUO9QGOX2" hidden="1">#REF!</definedName>
    <definedName name="BExIMGK9Z94TFPWWZFMD10HV0IF6" hidden="1">#REF!</definedName>
    <definedName name="BExIMIT427CJSYOCFG8JGTIJC8EC" hidden="1">#REF!</definedName>
    <definedName name="BExIMOYDOSD8G9ISLPSJIP68Z7G5" hidden="1">#REF!</definedName>
    <definedName name="BExIMPEGKG18TELVC33T4OQTNBWC" hidden="1">#REF!</definedName>
    <definedName name="BExIMTAR1TFV3DP2D7HWECJEOYUG" hidden="1">#REF!</definedName>
    <definedName name="BExIN3SELWXIGE9EWSK9QJ3RHFPD" hidden="1">#REF!</definedName>
    <definedName name="BExIN4OR435DL1US13JQPOQK8GD5" hidden="1">#REF!</definedName>
    <definedName name="BExIN8FK0VJT3CRRWGRO3XE26YZS" hidden="1">#REF!</definedName>
    <definedName name="BExINI6A7H3KSFRFA6UBBDPKW37F" hidden="1">#REF!</definedName>
    <definedName name="BExINIMK8XC3JOBT2EXYFHHH52H0" hidden="1">#REF!</definedName>
    <definedName name="BExINLX401ZKEGWU168DS4JUM2J6" hidden="1">#REF!</definedName>
    <definedName name="BExINMYYJO1FTV1CZF6O5XCFAMQX" hidden="1">#REF!</definedName>
    <definedName name="BExINO0MM0VFZGX84AO4LV2VTJSL" hidden="1">#REF!</definedName>
    <definedName name="BExINP2H4KI05FRFV5PKZFE00HKO" hidden="1">#REF!</definedName>
    <definedName name="BExINVT50DNQFXWZEBLEC0HIJDBS" hidden="1">#REF!</definedName>
    <definedName name="BExINYT1S9HTKX12F6T1MBDFL53T" hidden="1">#REF!</definedName>
    <definedName name="BExINZELVWYGU876QUUZCIMXPBQC" hidden="1">#REF!</definedName>
    <definedName name="BExIOCQUQHKUU1KONGSDOLQTQEIC" hidden="1">#REF!</definedName>
    <definedName name="BExIOEUDLMQULYKSXV94CO63QD9I" hidden="1">#REF!</definedName>
    <definedName name="BExIOFL8Y5O61VLKTB4H20IJNWS1" hidden="1">#REF!</definedName>
    <definedName name="BExIOMBXRW5NS4ZPYX9G5QREZ5J6" hidden="1">#REF!</definedName>
    <definedName name="BExIORA3GK78T7C7SNBJJUONJ0LS" hidden="1">#REF!</definedName>
    <definedName name="BExIORFDXP4AVIEBLSTZ8ETSXMNM" hidden="1">#REF!</definedName>
    <definedName name="BExIOTZ5EFZ2NASVQ05RH15HRSW6" hidden="1">#REF!</definedName>
    <definedName name="BExIP3EYMLXYSYD644AIULVB4SM4" hidden="1">#REF!</definedName>
    <definedName name="BExIP8YNN6UUE1GZ223SWH7DLGKO" hidden="1">#REF!</definedName>
    <definedName name="BExIPAB4AOL592OJCC1CFAXTLF1A" hidden="1">#REF!</definedName>
    <definedName name="BExIPB25DKX4S2ZCKQN7KWSC3JBF" hidden="1">#REF!</definedName>
    <definedName name="BExIPDLT8JYAMGE5HTN4D1YHZF3V" hidden="1">#REF!</definedName>
    <definedName name="BExIPG040Q08EWIWL6CAVR3GRI43" hidden="1">#REF!</definedName>
    <definedName name="BExIPKCNG2M6L73ES2UQI5310WB7" hidden="1">#REF!</definedName>
    <definedName name="BExIPKNFUDPDKOSH5GHDVNA8D66S" hidden="1">#REF!</definedName>
    <definedName name="BExIPLJTRJRKOL7VVP0PEP05W0QL" hidden="1">#REF!</definedName>
    <definedName name="BExIPYFR9Q89IRAL0HPOES7623H9" hidden="1">#REF!</definedName>
    <definedName name="BExIQ1VS9A2FHVD9TUHKG9K8EVVP" hidden="1">#REF!</definedName>
    <definedName name="BExIQ3J19L30PSQ2CXNT6IHW0I7V" hidden="1">#REF!</definedName>
    <definedName name="BExIQ3OJ7M04XCY276IO0LJA5XUK" hidden="1">#REF!</definedName>
    <definedName name="BExIQ5S19ITB0NDRUN4XV7B905ED" hidden="1">#REF!</definedName>
    <definedName name="BExIQ9TMQT2EIXSVQW7GVSOAW2VJ" hidden="1">#REF!</definedName>
    <definedName name="BExIQBMDE1L6J4H27K1FMSHQKDSE" hidden="1">#REF!</definedName>
    <definedName name="BExIQCDFFALELXAMMR1ZQBGNV1HO" hidden="1">#REF!</definedName>
    <definedName name="BExIQCTILU1D6OD8XR0K44Z9OTI8" hidden="1">#REF!</definedName>
    <definedName name="BExIQE65LVXUOF3UZFO7SDHFJH22" hidden="1">#REF!</definedName>
    <definedName name="BExIQG9OO2KKBOWTMD1OXY36TEGA" hidden="1">#REF!</definedName>
    <definedName name="BExIQIII4MABGPDVFEBH294F5JBS" hidden="1">#REF!</definedName>
    <definedName name="BExIQX1XBB31HZTYEEVOBSE3C5A6" hidden="1">#REF!</definedName>
    <definedName name="BExIQYP5T1TPAQYW7QU1Q98BKX7W" hidden="1">#REF!</definedName>
    <definedName name="BExIR2ALYRP9FW99DK2084J7IIDC" hidden="1">#REF!</definedName>
    <definedName name="BExIR8FQETPTQYW37DBVDWG3J4JW" hidden="1">#REF!</definedName>
    <definedName name="BExIRRBGTY01OQOI3U5SW59RFDFI" hidden="1">#REF!</definedName>
    <definedName name="BExIS4T0DRF57HYO7OGG72KBOFOI" hidden="1">#REF!</definedName>
    <definedName name="BExIS77BJDDK18PGI9DSEYZPIL7P" hidden="1">#REF!</definedName>
    <definedName name="BExIS8USL1T3Z97CZ30HJ98E2GXQ" hidden="1">#REF!</definedName>
    <definedName name="BExISC59OSXVLZX1W65QOCH2O0TZ" hidden="1">#REF!</definedName>
    <definedName name="BExISC5B700MZUBFTQ9K4IKTF7HR" hidden="1">#REF!</definedName>
    <definedName name="BExISDHXS49S1H56ENBPRF1NLD5C" hidden="1">#REF!</definedName>
    <definedName name="BExISJ6WFYQKE0RGTDWHAWUAE1AP" hidden="1">#REF!</definedName>
    <definedName name="BExISM1JLV54A21A164IURMPGUMU" hidden="1">#REF!</definedName>
    <definedName name="BExISRFKJYUZ4AKW44IJF7RF9Y90" hidden="1">#REF!</definedName>
    <definedName name="BExISTOKDXHNO612PXMT75D7SDY1" hidden="1">#REF!</definedName>
    <definedName name="BExIT1H3P56GFIL06KY89FORVJRM" hidden="1">#REF!</definedName>
    <definedName name="BExIT1MK8TBAK3SNP36A8FKDQSOK" hidden="1">#REF!</definedName>
    <definedName name="BExIT2IT2V9GEHP8BOT7V4TQL64A" hidden="1">#REF!</definedName>
    <definedName name="BExITBNYANV2S8KD56GOGCKW393R" hidden="1">#REF!</definedName>
    <definedName name="BExIUB6GMB0SK1G4X7OS9A0AYW30" hidden="1">#REF!</definedName>
    <definedName name="BExIUD4OJGH65NFNQ4VMCE3R4J1X" hidden="1">#REF!</definedName>
    <definedName name="BExIULYTKJ6F74ZZ6GFR3H0502B9" hidden="1">#REF!</definedName>
    <definedName name="BExIUTB5OAAXYW0OFMP0PS40SPOB" hidden="1">#REF!</definedName>
    <definedName name="BExIUUT2MHIOV6R3WHA0DPM1KBKY" hidden="1">#REF!</definedName>
    <definedName name="BExIUXI7T2XUZCSZE9GKUIN8NC2X" hidden="1">#REF!</definedName>
    <definedName name="BExIUYPDT1AM6MWGWQS646PIZIWC" hidden="1">#REF!</definedName>
    <definedName name="BExIV0I2O9F8D1UK1SI8AEYR6U0A" hidden="1">#REF!</definedName>
    <definedName name="BExIV2LM38XPLRTWT0R44TMQ59E5" hidden="1">#REF!</definedName>
    <definedName name="BExIV3HY4S0YRV1F7XEMF2YHAR2I" hidden="1">#REF!</definedName>
    <definedName name="BExIV6HUZFRIFLXW2SICKGTAH1PV" hidden="1">#REF!</definedName>
    <definedName name="BExIVC6WZMHRBRGIBUVX0CO2RK05" hidden="1">#REF!</definedName>
    <definedName name="BExIVCXWL6H5LD9DHDIA4F5U9TQL" hidden="1">#REF!</definedName>
    <definedName name="BExIVHVWLE97GSYXI5MCGEPG5OPB" hidden="1">#REF!</definedName>
    <definedName name="BExIVMOIPSEWSIHIDDLOXESQ28A0" hidden="1">#REF!</definedName>
    <definedName name="BExIVNVNJX9BYDLC88NG09YF5XQ6" hidden="1">#REF!</definedName>
    <definedName name="BExIVQVKLMGSRYT1LFZH0KUIA4OR" hidden="1">#REF!</definedName>
    <definedName name="BExIVYTFI35KNR2XSA6N8OJYUTUR" hidden="1">#REF!</definedName>
    <definedName name="BExIWB3SY3WRIVIOF988DNNODBOA" hidden="1">#REF!</definedName>
    <definedName name="BExIWB99CG0H52LRD6QWPN4L6DV2" hidden="1">#REF!</definedName>
    <definedName name="BExIWG1W7XP9DFYYSZAIOSHM0QLQ" hidden="1">#REF!</definedName>
    <definedName name="BExIWH3KUK94B7833DD4TB0Y6KP9" hidden="1">#REF!</definedName>
    <definedName name="BExIWKE9MGIDWORBI43AWTUNYFAN" hidden="1">#REF!</definedName>
    <definedName name="BExIX2DMJCFY68X9XPKX7A9YBWQV" hidden="1">#REF!</definedName>
    <definedName name="BExIX34PM5DBTRHRQWP6PL6WIX88" hidden="1">#REF!</definedName>
    <definedName name="BExIX4S01VKH0V2KWQZGAY2FUFFS" hidden="1">#REF!</definedName>
    <definedName name="BExIX5OAP9KSUE5SIZCW9P39Q4WE" hidden="1">#REF!</definedName>
    <definedName name="BExIXG0OCPJ4N6G9CC41OTGTOV33" hidden="1">#REF!</definedName>
    <definedName name="BExIXGRJPVJMUDGSG7IHPXPNO69B" hidden="1">#REF!</definedName>
    <definedName name="BExIXM5R87ZL3FHALWZXYCPHGX3E" hidden="1">#REF!</definedName>
    <definedName name="BExIXS036ZCKT2Z8XZKLZ8PFWQGL" hidden="1">#REF!</definedName>
    <definedName name="BExIXY5CF9PFM0P40AZ4U51TMWV0" hidden="1">#REF!</definedName>
    <definedName name="BExIYEXJBK8JDWIRSVV4RJSKZVV1" hidden="1">#REF!</definedName>
    <definedName name="BExIYI2RH0K4225XO970K2IQ1E79" hidden="1">#REF!</definedName>
    <definedName name="BExIYMPZ0KS2KOJFQAUQJ77L7701" hidden="1">#REF!</definedName>
    <definedName name="BExIYOO4P2NLI0GTES3GN8FDL0US" hidden="1">#REF!</definedName>
    <definedName name="BExIYP9Q6FV9T0R9G3UDKLS4TTYX" hidden="1">#REF!</definedName>
    <definedName name="BExIYRTCOZA1OQ7D46XDWMCW6RFR" hidden="1">#REF!</definedName>
    <definedName name="BExIYZGLDQ1TN7BIIN4RLDP31GIM" hidden="1">#REF!</definedName>
    <definedName name="BExIZ4K0EZJK6PW3L8SVKTJFSWW9" hidden="1">#REF!</definedName>
    <definedName name="BExIZAECOEZGBAO29QMV14E6XDIV" hidden="1">#REF!</definedName>
    <definedName name="BExIZKVXYD5O2JBU81F2UFJZLLSI" hidden="1">#REF!</definedName>
    <definedName name="BExIZPZDHC8HGER83WHCZAHOX7LK" hidden="1">#REF!</definedName>
    <definedName name="BExIZY2PUZ0OF9YKK1B13IW0VS6G" hidden="1">#REF!</definedName>
    <definedName name="BExJ08KB42GOUC2P92D8UI7KEHKL" hidden="1">#REF!</definedName>
    <definedName name="BExJ08KBRR2XMWW3VZMPSQKXHZUH" hidden="1">#REF!</definedName>
    <definedName name="BExJ0DYJWXGE7DA39PYL3WM05U9O" hidden="1">#REF!</definedName>
    <definedName name="BExJ0JCRE7HP1J5ICCTGR58SY007" hidden="1">#REF!</definedName>
    <definedName name="BExJ0MY8SY5J5V50H3UKE78ODTVB" hidden="1">#REF!</definedName>
    <definedName name="BExJ0YC98G37ML4N8FLP8D95EFRF" hidden="1">#REF!</definedName>
    <definedName name="BExJ11MY9B0F7RFESFSORX1Z25QM" hidden="1">#REF!</definedName>
    <definedName name="BExKCCREBIWYDT3KYY47J6PKFUJC" hidden="1">#REF!</definedName>
    <definedName name="BExKCDYKAEV45AFXHVHZZ62E5BM3" hidden="1">#REF!</definedName>
    <definedName name="BExKDJBKAJPY1RL4WY6D99TGYHCW" hidden="1">#REF!</definedName>
    <definedName name="BExKDKO0W4AGQO1V7K6Q4VM750FT" hidden="1">#REF!</definedName>
    <definedName name="BExKDLF10G7W77J87QWH3ZGLUCLW" hidden="1">#REF!</definedName>
    <definedName name="BExKDO45GL6PAZQR3PAOWFVA6WLZ" hidden="1">#REF!</definedName>
    <definedName name="BExKE400P7WOFSUK628BT91CWB4H" hidden="1">#REF!</definedName>
    <definedName name="BExKEFE0I3MT6ZLC4T1L9465HKTN" hidden="1">#REF!</definedName>
    <definedName name="BExKEK6O5BVJP4VY02FY7JNAZ6BT" hidden="1">#REF!</definedName>
    <definedName name="BExKEKMRQLC0TPETMUVPBOHVEK6D" hidden="1">#REF!</definedName>
    <definedName name="BExKEKXK6E6QX339ELPXDIRZSJE0" hidden="1">#REF!</definedName>
    <definedName name="BExKEOOIBMP7N8033EY2CJYCBX6H" hidden="1">#REF!</definedName>
    <definedName name="BExKES9ZA5L22XTSO9Y8GAI2RIIH" hidden="1">#REF!</definedName>
    <definedName name="BExKEW0RR5LA3VC46A2BEOOMQE56" hidden="1">#REF!</definedName>
    <definedName name="BExKF02HYBPMKRSPJGAK1MWM2V4R" hidden="1">#REF!</definedName>
    <definedName name="BExKFA3VI1CZK21SM0N3LZWT9LA1" hidden="1">#REF!</definedName>
    <definedName name="BExKFINBFV5J2NFRCL4YUO3YF0ZE" hidden="1">#REF!</definedName>
    <definedName name="BExKFISRBFACTAMJSALEYMY66F6X" hidden="1">#REF!</definedName>
    <definedName name="BExKFOSK5DJ151C4E8544UWMYTOC" hidden="1">#REF!</definedName>
    <definedName name="BExKFYJC4EVEV54F82K6VKP7Q3OU" hidden="1">#REF!</definedName>
    <definedName name="BExKG4IYHBKQQ8J8FN10GB2IKO33" hidden="1">#REF!</definedName>
    <definedName name="BExKG8KO0T2K2PJKN0MY59LZRPC0" hidden="1">#REF!</definedName>
    <definedName name="BExKGF0L44S78D33WMQ1A75TRKB9" hidden="1">#REF!</definedName>
    <definedName name="BExKGFRN31B3G20LMQ4LRF879J68" hidden="1">#REF!</definedName>
    <definedName name="BExKGJD3U3ADZILP20U3EURP0UQP" hidden="1">#REF!</definedName>
    <definedName name="BExKGNK5YGKP0YHHTAAOV17Z9EIM" hidden="1">#REF!</definedName>
    <definedName name="BExKGV77YH9YXIQTRKK2331QGYKF" hidden="1">#REF!</definedName>
    <definedName name="BExKGWUGUAZ9RHGMMEHY6AG0GBZC" hidden="1">#REF!</definedName>
    <definedName name="BExKH0ANKNJUT5MEASVBDV24PB47" hidden="1">#REF!</definedName>
    <definedName name="BExKH3FTZ5VGTB86W9M4AB39R0G8" hidden="1">#REF!</definedName>
    <definedName name="BExKH3FV5U5O6XZM7STS3NZKQFGJ" hidden="1">#REF!</definedName>
    <definedName name="BExKH6L8BUEGZ1O7ZYFE7R04MJJV" hidden="1">#REF!</definedName>
    <definedName name="BExKHAMUH8NR3HRV0V6FHJE3ROLN" hidden="1">#REF!</definedName>
    <definedName name="BExKHCFKOWFHO2WW0N7Y5XDXEWAO" hidden="1">#REF!</definedName>
    <definedName name="BExKHIVLONZ46HLMR50DEXKEUNEP" hidden="1">#REF!</definedName>
    <definedName name="BExKHKDK2PRBCUJS8TEDP8K3VODQ" hidden="1">#REF!</definedName>
    <definedName name="BExKHPM9XA0ADDK7TUR0N38EXWEP" hidden="1">#REF!</definedName>
    <definedName name="BExKHZNTGBMYSLHW45LRZ3XLNHCV" hidden="1">#REF!</definedName>
    <definedName name="BExKI4076KXCDE5KXL79KT36OKLO" hidden="1">#REF!</definedName>
    <definedName name="BExKI703H6LLQ9SUAO1Q66RXBCFT" hidden="1">#REF!</definedName>
    <definedName name="BExKI7LO70WYISR7Q0Y1ZDWO9M3B" hidden="1">#REF!</definedName>
    <definedName name="BExKIGQV6TXIZG039HBOJU62WP2U" hidden="1">#REF!</definedName>
    <definedName name="BExKILE008SF3KTAN8WML3XKI1NZ" hidden="1">#REF!</definedName>
    <definedName name="BExKINSBB6RS7I489QHMCOMU4Z2X" hidden="1">#REF!</definedName>
    <definedName name="BExKIU87ZKSOC2DYZWFK6SAK9I8E" hidden="1">#REF!</definedName>
    <definedName name="BExKJ449HLYX2DJ9UF0H9GTPSQ73" hidden="1">#REF!</definedName>
    <definedName name="BExKJELX2RUC8UEC56IZPYYZXHA7" hidden="1">#REF!</definedName>
    <definedName name="BExKJINMXS61G2TZEXCJAWVV4F57" hidden="1">#REF!</definedName>
    <definedName name="BExKJK5ME8KB7HA0180L7OUZDDGV" hidden="1">#REF!</definedName>
    <definedName name="BExKJN5IF0VMDILJ5K8ZENF2QYV1" hidden="1">#REF!</definedName>
    <definedName name="BExKJUSJPFUIK20FTVAFJWR2OUYX" hidden="1">#REF!</definedName>
    <definedName name="BExKK8VP5RS3D0UXZVKA37C4SYBP" hidden="1">#REF!</definedName>
    <definedName name="BExKKIM9NPF6B3SPMPIQB27HQME4" hidden="1">#REF!</definedName>
    <definedName name="BExKKIX1BCBQ4R3K41QD8NTV0OV0" hidden="1">#REF!</definedName>
    <definedName name="BExKKQ3ZWADYV03YHMXDOAMU90EB" hidden="1">#REF!</definedName>
    <definedName name="BExKKUGD2HMJWQEYZ8H3X1BMXFS9" hidden="1">#REF!</definedName>
    <definedName name="BExKKX05KCZZZPKOR1NE5A8RGVT4" hidden="1">#REF!</definedName>
    <definedName name="BExKL002TQQTZZ9BETERCDLUDV0K" hidden="1">#REF!</definedName>
    <definedName name="BExKLD6S9L66QYREYHBE5J44OK7X" hidden="1">#REF!</definedName>
    <definedName name="BExKLEZK32L28GYJWVO63BZ5E1JD" hidden="1">#REF!</definedName>
    <definedName name="BExKLGBZ8D7W1HW672WZB4ZK47TN" hidden="1">#REF!</definedName>
    <definedName name="BExKLLKVVHT06LA55JB2FC871DC5" hidden="1">#REF!</definedName>
    <definedName name="BExKLO4OJ4LE6YA3WZB02FDH4ZBC" hidden="1">#REF!</definedName>
    <definedName name="BExKLWYWL8HEKZRA5IGCCM60HYID" hidden="1">#REF!</definedName>
    <definedName name="BExKLX9OMIZRVELEESUGRFHXM0CU" hidden="1">#REF!</definedName>
    <definedName name="BExKMWBX4EH3EYJ07UFEM08NB40Z" hidden="1">#REF!</definedName>
    <definedName name="BExKNBGV2IR3S7M0BX4810KZB4V3" hidden="1">#REF!</definedName>
    <definedName name="BExKNCTBZTSY3MO42VU5PLV6YUHZ" hidden="1">#REF!</definedName>
    <definedName name="BExKNGV2YY749C42AQ2T9QNIE5C3" hidden="1">#REF!</definedName>
    <definedName name="BExKNM3TO8JLDR94J4BKF7TE6872" hidden="1">#REF!</definedName>
    <definedName name="BExKNQ03LRLRPLW6E8P5QA9LFBGF" hidden="1">#REF!</definedName>
    <definedName name="BExKNV8UOHVWEHDJWI2WMJ9X6QHZ" hidden="1">#REF!</definedName>
    <definedName name="BExKNYUAYWR68YCUOIW6WYVNJ198" hidden="1">#REF!</definedName>
    <definedName name="BExKNZLD7UATC1MYRNJD8H2NH4KU" hidden="1">#REF!</definedName>
    <definedName name="BExKNZQUKQQG2Y97R74G4O4BJP1L" hidden="1">#REF!</definedName>
    <definedName name="BExKO06X0EAD3ABEG1E8PWLDWHBA" hidden="1">#REF!</definedName>
    <definedName name="BExKO2AHHSGNI1AZOIOW21KPXKPE" hidden="1">#REF!</definedName>
    <definedName name="BExKO2FXWJWC5IZLDN8JHYILQJ2N" hidden="1">#REF!</definedName>
    <definedName name="BExKO438WZ8FKOU00NURGFMOYXWN" hidden="1">#REF!</definedName>
    <definedName name="BExKOBVR6FBO1U02GWCHZEQEFC13" hidden="1">#REF!</definedName>
    <definedName name="BExKODIZGWW2EQD0FEYW6WK6XLCM" hidden="1">#REF!</definedName>
    <definedName name="BExKOEA1HY8RIY04636RSKF38SDX" hidden="1">#REF!</definedName>
    <definedName name="BExKOPO2HPWVQGAKW8LOZMPIDEFG" hidden="1">#REF!</definedName>
    <definedName name="BExKOWEQWB18XVO2KPPTGRQ9XPMD" hidden="1">#REF!</definedName>
    <definedName name="BExKPEZP0QTKOTLIMMIFSVTHQEEK" hidden="1">#REF!</definedName>
    <definedName name="BExKPLQJX0HJ8OTXBXH9IC9J2V0W" hidden="1">#REF!</definedName>
    <definedName name="BExKPN8C7GN36ZJZHLOB74LU6KT0" hidden="1">#REF!</definedName>
    <definedName name="BExKPX9VZ1J5021Q98K60HMPJU58" hidden="1">#REF!</definedName>
    <definedName name="BExKQJ01GRP9KX7BHWUGSV76KSSN" hidden="1">#REF!</definedName>
    <definedName name="BExKQJGAAWNM3NT19E9I0CQDBTU0" hidden="1">#REF!</definedName>
    <definedName name="BExKQM5GJ1ZN5REKFE7YVBQ0KXWF" hidden="1">#REF!</definedName>
    <definedName name="BExKQO3G0R230211GSQXEUMGOJJH" hidden="1">#REF!</definedName>
    <definedName name="BExKQOEA7HV9U5DH9C8JXFD62EKH" hidden="1">#REF!</definedName>
    <definedName name="BExKQQ71278061G7ZFYGPWOMOMY2" hidden="1">#REF!</definedName>
    <definedName name="BExKQROXFHOAXZAJ9P338TCB51AS" hidden="1">#REF!</definedName>
    <definedName name="BExKQTXRG3ECU8NT47UR7643LO5G" hidden="1">#REF!</definedName>
    <definedName name="BExKQVL7HPOIZ4FHANDFMVOJLEPR" hidden="1">#REF!</definedName>
    <definedName name="BExKR32XG1WY77WDT8KW9FJPGQTU" hidden="1">#REF!</definedName>
    <definedName name="BExKR8RZSEHW184G0Z56B4EGNU72" hidden="1">#REF!</definedName>
    <definedName name="BExKRS3TU9ZISEFNAGIP4D2THSPK" hidden="1">#REF!</definedName>
    <definedName name="BExKRVUSQ6PA7ZYQSTEQL3X7PB9P" hidden="1">#REF!</definedName>
    <definedName name="BExKRY3KZ7F7RB2KH8HXSQ85IEQO" hidden="1">#REF!</definedName>
    <definedName name="BExKSA37DZTCK6H13HPIKR0ZFVL8" hidden="1">#REF!</definedName>
    <definedName name="BExKSAJ9PLFSAM5DGYLJ0LGWBOCJ" hidden="1">#REF!</definedName>
    <definedName name="BExKSCSB4QOSOBI6JZ4RC017XNHC" hidden="1">#REF!</definedName>
    <definedName name="BExKSFHEJYQU3MJ64AXH349TS3AS" hidden="1">#REF!</definedName>
    <definedName name="BExKSFMOMSZYDE0WNC94F40S6636" hidden="1">#REF!</definedName>
    <definedName name="BExKSHQ9K79S8KYUWIV5M5LAHHF1" hidden="1">#REF!</definedName>
    <definedName name="BExKSIS3VA1NCEFCZZSIK8B3YIBZ" hidden="1">#REF!</definedName>
    <definedName name="BExKSJTWG9L3FCX8FLK4EMUJMF27" hidden="1">#REF!</definedName>
    <definedName name="BExKSMDKVAO0A43CLVBQQD41BXOS" hidden="1">#REF!</definedName>
    <definedName name="BExKSR66M8VX6DOVY5XKESJ3UH2N" hidden="1">#REF!</definedName>
    <definedName name="BExKSU0MKNAVZYYPKCYTZDWQX4R8" hidden="1">#REF!</definedName>
    <definedName name="BExKSX60G1MUS689FXIGYP2F7C62" hidden="1">#REF!</definedName>
    <definedName name="BExKT2UZ7Y2VWF5NQE18SJRLD2RN" hidden="1">#REF!</definedName>
    <definedName name="BExKT3GJFNGAM09H5F615E36A38C" hidden="1">#REF!</definedName>
    <definedName name="BExKTGHU41U7OXQNLCH9L528CTKN" hidden="1">#REF!</definedName>
    <definedName name="BExKTQZGN8GI3XGSEXMPCCA3S19H" hidden="1">#REF!</definedName>
    <definedName name="BExKTUKYYU0F6TUW1RXV24LRAZFE" hidden="1">#REF!</definedName>
    <definedName name="BExKU3FBLHQBIUTN6XEZW5GC9OG1" hidden="1">#REF!</definedName>
    <definedName name="BExKU82I99FEUIZLODXJDOJC96CQ" hidden="1">#REF!</definedName>
    <definedName name="BExKUDM0DFSCM3D91SH0XLXJSL18" hidden="1">#REF!</definedName>
    <definedName name="BExKUEIEGD9JH03Q4QGCL2ZVM2AQ" hidden="1">#REF!</definedName>
    <definedName name="BExKUJ5OQC4ELGJKUQRLYPZVFH9B" hidden="1">#REF!</definedName>
    <definedName name="BExKULEKJLA77AUQPDUHSM94Y76Z" hidden="1">#REF!</definedName>
    <definedName name="BExKUPASS3H5268MTUCTQGAWNU4C" hidden="1">#REF!</definedName>
    <definedName name="BExKV08R85MKI3MAX9E2HERNQUNL" hidden="1">#REF!</definedName>
    <definedName name="BExKV4AAUNNJL5JWD7PX6BFKVS6O" hidden="1">#REF!</definedName>
    <definedName name="BExKV8S497WD25N3LA72PSCGO8G3" hidden="1">#REF!</definedName>
    <definedName name="BExKVDVK6HN74GQPTXICP9BFC8CF" hidden="1">#REF!</definedName>
    <definedName name="BExKVFZ3ZZGIC1QI8XN6BYFWN0ZY" hidden="1">#REF!</definedName>
    <definedName name="BExKVG4KGO28KPGTAFL1R8TTZ10N" hidden="1">#REF!</definedName>
    <definedName name="BExKW0CSH7DA02YSNV64PSEIXB2P" hidden="1">#REF!</definedName>
    <definedName name="BExM9NUG3Q31X01AI9ZJCZIX25CS" hidden="1">#REF!</definedName>
    <definedName name="BExM9OG182RP30MY23PG49LVPZ1C" hidden="1">#REF!</definedName>
    <definedName name="BExM9UQN0TIL2QB8BQX5YK9L7EW9" hidden="1">#REF!</definedName>
    <definedName name="BExMA64MW1S18NH8DCKPCCEI5KCB" hidden="1">#REF!</definedName>
    <definedName name="BExMALEWFUEM8Y686IT03ECURUBR" hidden="1">#REF!</definedName>
    <definedName name="BExMAR3XSK6RSFLHP7ZX1EWGHASI" hidden="1">#REF!</definedName>
    <definedName name="BExMAXJS82ZJ8RS22VLE0V0LDUII" hidden="1">#REF!</definedName>
    <definedName name="BExMB2Y08ZQ6ES53Z1Z85LK1XPJG" hidden="1">#REF!</definedName>
    <definedName name="BExMB4QRS0R3MTB4CMUHFZ84LNZQ" hidden="1">#REF!</definedName>
    <definedName name="BExMBC35WKQY5CWQJLV4D05O6971" hidden="1">#REF!</definedName>
    <definedName name="BExMBFTZV4Q1A5KG25C1N9PHQNSW" hidden="1">#REF!</definedName>
    <definedName name="BExMBK6ISK3U7KHZKUJXIDKGF6VW" hidden="1">#REF!</definedName>
    <definedName name="BExMBYPQDG9AYDQ5E8IECVFREPO6" hidden="1">#REF!</definedName>
    <definedName name="BExMC5R82S07KSLMO7YA8CCU0ZAI" hidden="1">#REF!</definedName>
    <definedName name="BExMC8AZUTX8LG89K2JJR7ZG62XX" hidden="1">#REF!</definedName>
    <definedName name="BExMCA96YR10V72G2R0SCIKPZLIZ" hidden="1">#REF!</definedName>
    <definedName name="BExMCAPB2KR2CNKS8MYVWTH5MOT2" hidden="1">#REF!</definedName>
    <definedName name="BExMCB5JU5I2VQDUBS4O42BTEVKI" hidden="1">#REF!</definedName>
    <definedName name="BExMCFSQFSEMPY5IXDIRKZDASDBR" hidden="1">#REF!</definedName>
    <definedName name="BExMCMZOEYWVOOJ98TBHTTCS7XB8" hidden="1">#REF!</definedName>
    <definedName name="BExMCRSC61GNE2C255DR0NN6NYI0" hidden="1">#REF!</definedName>
    <definedName name="BExMCS8EF2W3FS9QADNKREYSI8P0" hidden="1">#REF!</definedName>
    <definedName name="BExMCUS7GSOM96J0HJ7EH0FFM2AC" hidden="1">#REF!</definedName>
    <definedName name="BExMCXMMDFHHNJDRURMCXF1DGUOM" hidden="1">#REF!</definedName>
    <definedName name="BExMCYTT6TVDWMJXO1NZANRTVNAN" hidden="1">#REF!</definedName>
    <definedName name="BExMD5F6IAV108XYJLXUO9HD0IT6" hidden="1">#REF!</definedName>
    <definedName name="BExMD963673NTBXBO0VDNBAG9YWM" hidden="1">#REF!</definedName>
    <definedName name="BExMDANV66W9T3XAXID40XFJ0J93" hidden="1">#REF!</definedName>
    <definedName name="BExMDGD1KQP7NNR78X2ZX4FCBQ1S" hidden="1">#REF!</definedName>
    <definedName name="BExMDIRDK0DI8P86HB7WPH8QWLSQ" hidden="1">#REF!</definedName>
    <definedName name="BExMDPI2FVMORSWDDCVAJ85WYAYO" hidden="1">#REF!</definedName>
    <definedName name="BExMDQ3NI3GV1A8JDHIRIL4YLESR" hidden="1">#REF!</definedName>
    <definedName name="BExMDUWAATB6AI7BI1UYVBD6BVVO" hidden="1">#REF!</definedName>
    <definedName name="BExMDUWB7VWHFFR266QXO46BNV2S" hidden="1">#REF!</definedName>
    <definedName name="BExMDVSO20ADTTVCKT513NZBKC0Q" hidden="1">#REF!</definedName>
    <definedName name="BExME2U47N8LZG0BPJ49ANY5QVV2" hidden="1">#REF!</definedName>
    <definedName name="BExME88DH5DUKMUFI9FNVECXFD2E" hidden="1">#REF!</definedName>
    <definedName name="BExME9A7MOGAK7YTTQYXP5DL6VYA" hidden="1">#REF!</definedName>
    <definedName name="BExMEKTHIM47ERJ7ML7M759FF32G" hidden="1">#REF!</definedName>
    <definedName name="BExMEOV9YFRY5C3GDLU60GIX10BY" hidden="1">#REF!</definedName>
    <definedName name="BExMEQTAF4K0W33B151JV9BWBYSK" hidden="1">#REF!</definedName>
    <definedName name="BExMEY095ELVR1FY94CBBWCTD3ND" hidden="1">#REF!</definedName>
    <definedName name="BExMEY09ESM4H2YGKEQQRYUD114R" hidden="1">#REF!</definedName>
    <definedName name="BExMF4G4IUPQY1Y5GEY5N3E04CL6" hidden="1">#REF!</definedName>
    <definedName name="BExMF9UIGYMOAQK0ELUWP0S0HZZY" hidden="1">#REF!</definedName>
    <definedName name="BExMFDLBSWFMRDYJ2DZETI3EXKN2" hidden="1">#REF!</definedName>
    <definedName name="BExMFFJCU2N6QOC5V50II5WTLPAF" hidden="1">#REF!</definedName>
    <definedName name="BExMFH6SWBYCN98LEO4HJ8MYBMEV" hidden="1">#REF!</definedName>
    <definedName name="BExMFLDTMRTCHKA37LQW67BG8D5C" hidden="1">#REF!</definedName>
    <definedName name="BExMFQ102FN53YEFF1Q73O5PKTN2" hidden="1">#REF!</definedName>
    <definedName name="BExMFY4B5JW31L4PL9F4S16LTC8G" hidden="1">#REF!</definedName>
    <definedName name="BExMG9NSK30KD01QX0UBN2VNRTG4" hidden="1">#REF!</definedName>
    <definedName name="BExMGFSWSVUC8O4EM6ZP6T82VC1A" hidden="1">#REF!</definedName>
    <definedName name="BExMGG3PFIHPHX7NXB7HDFI3N12L" hidden="1">#REF!</definedName>
    <definedName name="BExMH3H9TW5TJCNU5Z1EWXP3BAEP" hidden="1">#REF!</definedName>
    <definedName name="BExMHOWPB34KPZ76M2KIX2C9R2VB" hidden="1">#REF!</definedName>
    <definedName name="BExMHSSYC6KVHA3QDTSYPN92TWMI" hidden="1">#REF!</definedName>
    <definedName name="BExMI0WA793SF41LQ40A28U8OXQY" hidden="1">#REF!</definedName>
    <definedName name="BExMI3AJ9477KDL4T9DHET4LJJTW" hidden="1">#REF!</definedName>
    <definedName name="BExMI3QOZTYEQUF0SE6AK4HHWJO7" hidden="1">#REF!</definedName>
    <definedName name="BExMI6L9KX05GAK523JFKICJMTA5" hidden="1">#REF!</definedName>
    <definedName name="BExMI6QQ20XHD0NWJUN741B37182" hidden="1">#REF!</definedName>
    <definedName name="BExMI8JB94SBD9EMNJEK7Y2T6GYU" hidden="1">#REF!</definedName>
    <definedName name="BExMI8OS85YTW3KYVE4YD0R7Z6UV" hidden="1">#REF!</definedName>
    <definedName name="BExMIBOOZU40JS3F89OMPSRCE9MM" hidden="1">#REF!</definedName>
    <definedName name="BExMIIQ5MBWSIHTFWAQADXMZC22Q" hidden="1">#REF!</definedName>
    <definedName name="BExMIKZ5EDDZDK5D6GTXJPH9XWND" hidden="1">#REF!</definedName>
    <definedName name="BExMIL4I2GE866I25CR5JBLJWJ6A" hidden="1">#REF!</definedName>
    <definedName name="BExMIRKIPF27SNO82SPFSB3T5U17" hidden="1">#REF!</definedName>
    <definedName name="BExMIV0KC8555D5E42ZGWG15Y0MO" hidden="1">#REF!</definedName>
    <definedName name="BExMIZT6AN7E6YMW2S87CTCN2UXH" hidden="1">#REF!</definedName>
    <definedName name="BExMJ15T9F3475M0896SG60TN0SR" hidden="1">#REF!</definedName>
    <definedName name="BExMJ51XJZN31B84NVPI18J3CWTB" hidden="1">#REF!</definedName>
    <definedName name="BExMJA01LCAWUR1OX7H4E7JGNN3W" hidden="1">#REF!</definedName>
    <definedName name="BExMJNC8ZFB9DRFOJ961ZAJ8U3A8" hidden="1">#REF!</definedName>
    <definedName name="BExMJTBV8A3D31W2IQHP9RDFPPHQ" hidden="1">#REF!</definedName>
    <definedName name="BExMK0OA4CYPHQFXIOZFG5E4Y027" hidden="1">#REF!</definedName>
    <definedName name="BExMK2RTXN4QJWEUNX002XK8VQP8" hidden="1">#REF!</definedName>
    <definedName name="BExMKBGQDUZ8AWXYHA3QVMSDVZ3D" hidden="1">#REF!</definedName>
    <definedName name="BExMKBM1467553LDFZRRKVSHN374" hidden="1">#REF!</definedName>
    <definedName name="BExMKGK5FJUC0AU8MABRGDC5ZM70" hidden="1">#REF!</definedName>
    <definedName name="BExMKOI0IEYQSWL82F4MI37J9NZ3" hidden="1">#REF!</definedName>
    <definedName name="BExMKTW7R5SOV4PHAFGHU3W73DYE" hidden="1">#REF!</definedName>
    <definedName name="BExMKU7051J2W1RQXGZGE62NBRUZ" hidden="1">#REF!</definedName>
    <definedName name="BExMKUN3WPECJR2XRID2R7GZRGNX" hidden="1">#REF!</definedName>
    <definedName name="BExMKZ535P011X4TNV16GCOH4H21" hidden="1">#REF!</definedName>
    <definedName name="BExML3XQNDIMX55ZCHHXKUV3D6E6" hidden="1">#REF!</definedName>
    <definedName name="BExML5QGSWHLI18BGY4CGOTD3UWH" hidden="1">#REF!</definedName>
    <definedName name="BExMLO5Z61RE85X8HHX2G4IU3AZW" hidden="1">#REF!</definedName>
    <definedName name="BExMLVI7UORSHM9FMO8S2EI0TMTS" hidden="1">#REF!</definedName>
    <definedName name="BExMM5UCOT2HSSN0ZIPZW55GSOVO" hidden="1">#REF!</definedName>
    <definedName name="BExMM8ZRS5RQ8H1H55RVPVTDL5NL" hidden="1">#REF!</definedName>
    <definedName name="BExMMH8EAZB09XXQ5X4LR0P4NHG9" hidden="1">#REF!</definedName>
    <definedName name="BExMMIQH5BABNZVCIQ7TBCQ10AY5" hidden="1">#REF!</definedName>
    <definedName name="BExMMNIZ2T7M22WECMUQXEF4NJ71" hidden="1">#REF!</definedName>
    <definedName name="BExMMPMIOU7BURTV0L1K6ACW9X73" hidden="1">#REF!</definedName>
    <definedName name="BExMMQ835AJDHS4B419SS645P67Q" hidden="1">#REF!</definedName>
    <definedName name="BExMMQIUVPCOBISTEJJYNCCLUCPY" hidden="1">#REF!</definedName>
    <definedName name="BExMMTIXETA5VAKBSOFDD5SRU887" hidden="1">#REF!</definedName>
    <definedName name="BExMMV0P6P5YS3C35G0JYYHI7992" hidden="1">#REF!</definedName>
    <definedName name="BExMMZTDDCFDHK0GU54VF8EVH99F" hidden="1">#REF!</definedName>
    <definedName name="BExMNDR4V2VG5RFZDGTAGD3Q9PPG" hidden="1">#REF!</definedName>
    <definedName name="BExMNJLFWZBRN9PZF1IO9CYWV1B2" hidden="1">#REF!</definedName>
    <definedName name="BExMNKCJ0FA57YEUUAJE43U1QN5P" hidden="1">#REF!</definedName>
    <definedName name="BExMNKN5D1WEF2OOJVP6LZ6DLU3Y" hidden="1">#REF!</definedName>
    <definedName name="BExMNQ1J7QX20FWV4DQ41E6S4T2W" hidden="1">#REF!</definedName>
    <definedName name="BExMNQMY2IUP61KESI720VOMTAJ1" hidden="1">#REF!</definedName>
    <definedName name="BExMNR38HMPLWAJRQ9MMS3ZAZ9IU" hidden="1">#REF!</definedName>
    <definedName name="BExMNRDZULKJMVY2VKIIRM2M5A1M" hidden="1">#REF!</definedName>
    <definedName name="BExMNUZHMKFZ814RTA641MNKZ7HQ" hidden="1">#REF!</definedName>
    <definedName name="BExMNW6NIOK4PW2K16RX2DT8BCKP" hidden="1">#REF!</definedName>
    <definedName name="BExMO9IOWKTWHO8LQJJQI5P3INWY" hidden="1">#REF!</definedName>
    <definedName name="BExMOI29DOEK5R1A5QZPUDKF7N6T" hidden="1">#REF!</definedName>
    <definedName name="BExMOJ9GY6AQGI153FV703AE296H" hidden="1">#REF!</definedName>
    <definedName name="BExMP06Y7JRUYXTNBLZEZIIFMP8Z" hidden="1">#REF!</definedName>
    <definedName name="BExMPAJ5AJAXGKGK3F6H3ODS6RF4" hidden="1">#REF!</definedName>
    <definedName name="BExMPD2X55FFBVJ6CBUKNPROIOEU" hidden="1">#REF!</definedName>
    <definedName name="BExMPGTVPYQ1ACGV1RRRS5LYB125" hidden="1">#REF!</definedName>
    <definedName name="BExMPGZ848E38FUH1JBQN97DGWAT" hidden="1">#REF!</definedName>
    <definedName name="BExMPLBKFPJM4GF27I2D45X0U9QF" hidden="1">#REF!</definedName>
    <definedName name="BExMPMTICOSMQENOFKQ18K0ZT4S8" hidden="1">#REF!</definedName>
    <definedName name="BExMPMZ07II0R4KGWQQ7PGS3RZS4" hidden="1">#REF!</definedName>
    <definedName name="BExMPOBH04JMDO6Z8DMSEJZM4ANN" hidden="1">#REF!</definedName>
    <definedName name="BExMPSD77XQ3HA6A4FZOJK8G2JP3" hidden="1">#REF!</definedName>
    <definedName name="BExMQ41ZQNCI291UVV7EBWD8RXWS" hidden="1">#REF!</definedName>
    <definedName name="BExMQ4I3Q7F0BMPHSFMFW9TZ87UD" hidden="1">#REF!</definedName>
    <definedName name="BExMQ4SWDWI4N16AZ0T5CJ6HH8WC" hidden="1">#REF!</definedName>
    <definedName name="BExMQ71WHW50GVX45JU951AGPLFQ" hidden="1">#REF!</definedName>
    <definedName name="BExMQGXSLPT4A6N47LE6FBVHWBOF" hidden="1">#REF!</definedName>
    <definedName name="BExMQSBR7PL4KLB1Q4961QO45Y4G" hidden="1">#REF!</definedName>
    <definedName name="BExMR1MA4I1X77714ZEPUVC8W398" hidden="1">#REF!</definedName>
    <definedName name="BExMR4GUTFCN4RD7H81IOKECLEG3" hidden="1">#REF!</definedName>
    <definedName name="BExMR8YQHA7N77HGHY4Y6R30I3XT" hidden="1">#REF!</definedName>
    <definedName name="BExMRENOIARWRYOIVPDIEBVNRDO7" hidden="1">#REF!</definedName>
    <definedName name="BExMRP5C9V3XNIT2DRA9I6G73H2V" hidden="1">#REF!</definedName>
    <definedName name="BExMRPG54LNH7HRC92MBSUT6UL6L" hidden="1">#REF!</definedName>
    <definedName name="BExMRQHUEHGF2FS4LCB0THFELGDI" hidden="1">#REF!</definedName>
    <definedName name="BExMRRJNUMGRSDD5GGKKGEIZ6FTS" hidden="1">#REF!</definedName>
    <definedName name="BExMRU3ACIU0RD2BNWO55LH5U2BR" hidden="1">#REF!</definedName>
    <definedName name="BExMSM9I7XZ0BC793Y8GWVJNG1V9" hidden="1">#REF!</definedName>
    <definedName name="BExMSQRCC40AP8BDUPL2I2DNC210" hidden="1">#REF!</definedName>
    <definedName name="BExO4J9LR712G00TVA82VNTG8O7H" hidden="1">#REF!</definedName>
    <definedName name="BExO4P9G3CC5P66YXQJ1MQZE3Q3L" hidden="1">#REF!</definedName>
    <definedName name="BExO4Q5T1IO39TUFXG41PZPWD8H5" hidden="1">#REF!</definedName>
    <definedName name="BExO55G2KVZ7MIJ30N827CLH0I2A" hidden="1">#REF!</definedName>
    <definedName name="BExO5A8PZD9EUHC5CMPU6N3SQ15L" hidden="1">#REF!</definedName>
    <definedName name="BExO5XMAHL7CY3X0B1OPKZ28DCJ5" hidden="1">#REF!</definedName>
    <definedName name="BExO66LZJKY4PTQVREELI6POS4AY" hidden="1">#REF!</definedName>
    <definedName name="BExO6LLHCYTF7CIVHKAO0NMET14Q" hidden="1">#REF!</definedName>
    <definedName name="BExO722WFV0TBUK79N4B9ROH9TVP" hidden="1">#REF!</definedName>
    <definedName name="BExO7A0RAM8VLJ9WVOS0CNSGVOZA" hidden="1">#REF!</definedName>
    <definedName name="BExO7OUQS3XTUQ2LDKGQ8AAQ3OJJ" hidden="1">#REF!</definedName>
    <definedName name="BExO7RUSODZC2NQZMT2AFSMV2ONF" hidden="1">#REF!</definedName>
    <definedName name="BExO7W1PSMP8KLLJ6LI9QUDVQEVV" hidden="1">#REF!</definedName>
    <definedName name="BExO7ZN65TERCE11PASR2TMGU8UI" hidden="1">#REF!</definedName>
    <definedName name="BExO85HMYXZJ7SONWBKKIAXMCI3C" hidden="1">#REF!</definedName>
    <definedName name="BExO863922O4PBGQMUNEQKGN3K96" hidden="1">#REF!</definedName>
    <definedName name="BExO89ZIOXN0HOKHY24F7HDZ87UT" hidden="1">#REF!</definedName>
    <definedName name="BExO8CDTBCABLEUD6PE2UM2EZ6C4" hidden="1">#REF!</definedName>
    <definedName name="BExO8IZ05ZG0XVOL3W41KBQE176A" hidden="1">#REF!</definedName>
    <definedName name="BExO8TM4L261JTCSQ24FHE73242J" hidden="1">#REF!</definedName>
    <definedName name="BExO8TM5V5CFSV5A13AYOWY4NGRS" hidden="1">#REF!</definedName>
    <definedName name="BExO8UTAGQWDBQZEEF4HUNMLQCVU" hidden="1">#REF!</definedName>
    <definedName name="BExO937E20IHMGQOZMECL3VZC7OX" hidden="1">#REF!</definedName>
    <definedName name="BExO94UTJKQQ7TJTTJRTSR70YVJC" hidden="1">#REF!</definedName>
    <definedName name="BExO9J3A438976RXIUX5U9SU5T55" hidden="1">#REF!</definedName>
    <definedName name="BExO9RS5RXFJ1911HL3CCK6M74EP" hidden="1">#REF!</definedName>
    <definedName name="BExO9SDRI1M6KMHXSG3AE5L0F2U3" hidden="1">#REF!</definedName>
    <definedName name="BExO9V2U2YXAY904GYYGU6TD8Y7M" hidden="1">#REF!</definedName>
    <definedName name="BExOA1O7QTFQRH9UORGWQIFI68YJ" hidden="1">#REF!</definedName>
    <definedName name="BExOA8PPAT6BFKDHD9OQK39O9RSG" hidden="1">#REF!</definedName>
    <definedName name="BExOAFR6JHRK4AP8O7TB9UDEAVJL" hidden="1">#REF!</definedName>
    <definedName name="BExOAGCX9ISY83KMXO02KFMKR8OW" hidden="1">#REF!</definedName>
    <definedName name="BExOAM1QEGRDQ3YNVRMMU0GS9BU9" hidden="1">#REF!</definedName>
    <definedName name="BExOAQ3GKCT7YZW1EMVU3EILSZL2" hidden="1">#REF!</definedName>
    <definedName name="BExOB886RIKYRO6D0LXJDAB2M84Z" hidden="1">#REF!</definedName>
    <definedName name="BExOB9KT2THGV4SPLDVFTFXS4B14" hidden="1">#REF!</definedName>
    <definedName name="BExOBDGXX8E5Z9FZIQTA1WR5TXQ3" hidden="1">#REF!</definedName>
    <definedName name="BExOBEZ0IE2WBEYY3D3CMRI72N1K" hidden="1">#REF!</definedName>
    <definedName name="BExOBIPU8760ITY0C8N27XZ3KWEF" hidden="1">#REF!</definedName>
    <definedName name="BExOBM0I5L0MZ1G4H9MGMD87SBMZ" hidden="1">#REF!</definedName>
    <definedName name="BExOBNNWXJI9Y0IQ9VT4NMZCB3SW" hidden="1">#REF!</definedName>
    <definedName name="BExOBOUXMP88KJY2BX2JLUJH5N0K" hidden="1">#REF!</definedName>
    <definedName name="BExOBP0FKQ4SVR59FB48UNLKCOR6" hidden="1">#REF!</definedName>
    <definedName name="BExOBYAVUCQ0IGM0Y6A75QHP0Q1A" hidden="1">#REF!</definedName>
    <definedName name="BExOBYLMYCYZ1NJLHJCPLA3PVKYK" hidden="1">#REF!</definedName>
    <definedName name="BExOBYLO8NTLBKV3569Y2UNNIV1K" hidden="1">#REF!</definedName>
    <definedName name="BExOC08Y6OIMB5N7XH5Q1IR1M20Q" hidden="1">#REF!</definedName>
    <definedName name="BExOC3UEHB1CZNINSQHZANWJYKR8" hidden="1">#REF!</definedName>
    <definedName name="BExOC7LCVAJC36Q60I8PKPCD0T1S" hidden="1">#REF!</definedName>
    <definedName name="BExOCBSF3XGO9YJ23LX2H78VOUR7" hidden="1">#REF!</definedName>
    <definedName name="BExOCKXFMOW6WPFEVX1I7R7FNDSS" hidden="1">#REF!</definedName>
    <definedName name="BExOCQX7MZG1R6UPBHNGI606SL8K" hidden="1">#REF!</definedName>
    <definedName name="BExOCYEXOB95DH5NOB0M5NOYX398" hidden="1">#REF!</definedName>
    <definedName name="BExOD4ERMDMFD8X1016N4EXOUR0S" hidden="1">#REF!</definedName>
    <definedName name="BExOD55RS7BQUHRQ6H3USVGKR0P7" hidden="1">#REF!</definedName>
    <definedName name="BExODEWDDEABM4ZY3XREJIBZ8IVP" hidden="1">#REF!</definedName>
    <definedName name="BExODNLAA1L7WQ9ZQX6A1ZOXK9VR" hidden="1">#REF!</definedName>
    <definedName name="BExODZFEIWV26E8RFU7XQYX1J458" hidden="1">#REF!</definedName>
    <definedName name="BExOE89QWLYZ033JJYOXL9EN126C" hidden="1">#REF!</definedName>
    <definedName name="BExOEBKG55EROA2VL360A06LKASE" hidden="1">#REF!</definedName>
    <definedName name="BExOERG5LWXYYEN1DY1H2FWRJS9T" hidden="1">#REF!</definedName>
    <definedName name="BExOEV1S6JJVO5PP4BZ20SNGZR7D" hidden="1">#REF!</definedName>
    <definedName name="BExOF5ZJR1UJ9IQRGDTEZM7GPQX4" hidden="1">#REF!</definedName>
    <definedName name="BExOFEDNCYI2TPTMQ8SJN3AW4YMF" hidden="1">#REF!</definedName>
    <definedName name="BExOFJH1W33H5R9GH680DNXTZ0ZN" hidden="1">#REF!</definedName>
    <definedName name="BExOFN2CCI1J0EUWG6CV07EKJOT7" hidden="1">#REF!</definedName>
    <definedName name="BExOFVLXVD6RVHSQO8KZOOACSV24" hidden="1">#REF!</definedName>
    <definedName name="BExOG1AZCK9QN09SNEN2DTTFFCLJ" hidden="1">#REF!</definedName>
    <definedName name="BExOG2SW3XOGP9VAPQ3THV3VWV12" hidden="1">#REF!</definedName>
    <definedName name="BExOG45J81K4OPA40KW5VQU54KY3" hidden="1">#REF!</definedName>
    <definedName name="BExOGFE2SCL8HHT4DFAXKLUTJZOG" hidden="1">#REF!</definedName>
    <definedName name="BExOGT6D0LJ3C22RDW8COECKB1J5" hidden="1">#REF!</definedName>
    <definedName name="BExOGTMI1HT31M1RGWVRAVHAK7DE" hidden="1">#REF!</definedName>
    <definedName name="BExOGXO9JE5XSE9GC3I6O21UEKAO" hidden="1">#REF!</definedName>
    <definedName name="BExOGYVEAJFUXQVT8YQO2U7YT5OY" hidden="1">#REF!</definedName>
    <definedName name="BExOH2GVFOFXDG3YQK89NSKG7WJG" hidden="1">#REF!</definedName>
    <definedName name="BExOH7KB5HAPBB5K1Z3DIW5LCRSI" hidden="1">#REF!</definedName>
    <definedName name="BExOH9ICZ13C1LAW8OTYTR9S7ZP3" hidden="1">#REF!</definedName>
    <definedName name="BExOHBB43JS54D6MARIQR5PJNUDG" hidden="1">#REF!</definedName>
    <definedName name="BExOHL75H3OT4WAKKPUXIVXWFVDS" hidden="1">#REF!</definedName>
    <definedName name="BExOHLHXXJL6363CC082M9M5VVXQ" hidden="1">#REF!</definedName>
    <definedName name="BExOHNAO5UDXSO73BK2ARHWKS90Y" hidden="1">#REF!</definedName>
    <definedName name="BExOHR1G1I9A9CI1HG94EWBLWNM2" hidden="1">#REF!</definedName>
    <definedName name="BExOHTQPP8LQ98L6PYUI6QW08YID" hidden="1">#REF!</definedName>
    <definedName name="BExOHX6Q6NJI793PGX59O5EKTP4G" hidden="1">#REF!</definedName>
    <definedName name="BExOI5VMTHH7Y8MQQ1N635CHYI0P" hidden="1">#REF!</definedName>
    <definedName name="BExOIEVCP4Y6VDS23AK84MCYYHRT" hidden="1">#REF!</definedName>
    <definedName name="BExOIHPQIXR0NDR5WD01BZKPKEO3" hidden="1">#REF!</definedName>
    <definedName name="BExOIM7L0Z3LSII9P7ZTV4KJ8RMA" hidden="1">#REF!</definedName>
    <definedName name="BExOIN9ETPA87K6NINBIFRSWHK4C" hidden="1">#REF!</definedName>
    <definedName name="BExOIS7CLH8Q62QLLFJPG9IX4FIX" hidden="1">#REF!</definedName>
    <definedName name="BExOIWJVMJ6MG6JC4SPD1L00OHU1" hidden="1">#REF!</definedName>
    <definedName name="BExOIYCN8Z4JK3OOG86KYUCV0ME8" hidden="1">#REF!</definedName>
    <definedName name="BExOJ3AKZ9BCBZT3KD8WMSLK6MN2" hidden="1">#REF!</definedName>
    <definedName name="BExOJ7XQK71I4YZDD29AKOOWZ47E" hidden="1">#REF!</definedName>
    <definedName name="BExOJM0W6XGSW5MXPTTX0GNF6SFT" hidden="1">#REF!</definedName>
    <definedName name="BExOJXEUJJ9SYRJXKYYV2NCCDT2R" hidden="1">#REF!</definedName>
    <definedName name="BExOK0EQYM9JUMAGWOUN7QDH7VMZ" hidden="1">#REF!</definedName>
    <definedName name="BExOK4WM9O7QNG6O57FOASI5QSN1" hidden="1">#REF!</definedName>
    <definedName name="BExOKCECQSFWA99RY6KEDPH30KT6" hidden="1">#REF!</definedName>
    <definedName name="BExOKDAQ31PVS0Q7NXOF66C24GYL" hidden="1">#REF!</definedName>
    <definedName name="BExOKKHOPWUVRJGQJ5ONR2U40JX8" hidden="1">#REF!</definedName>
    <definedName name="BExOKTXMJP351VXKH8VT6SXUNIMF" hidden="1">#REF!</definedName>
    <definedName name="BExOKU8GMLOCNVORDE329819XN67" hidden="1">#REF!</definedName>
    <definedName name="BExOL0Z3Z7IAMHPB91EO2MF49U57" hidden="1">#REF!</definedName>
    <definedName name="BExOL7KH12VAR0LG741SIOJTLWFD" hidden="1">#REF!</definedName>
    <definedName name="BExOLB5SC7VD8OG53K8II93SAENQ" hidden="1">#REF!</definedName>
    <definedName name="BExOLD411QWFX4FN11349510DRJ8" hidden="1">#REF!</definedName>
    <definedName name="BExOLICXFHJLILCJVFMJE5MGGWKR" hidden="1">#REF!</definedName>
    <definedName name="BExOLOI0WJS3QC12I3ISL0D9AWOF" hidden="1">#REF!</definedName>
    <definedName name="BExOLYZNCQU9YFRCJTSR1R7098U7" hidden="1">#REF!</definedName>
    <definedName name="BExOLYZNG5RBD0BTS1OEZJNU92Q5" hidden="1">#REF!</definedName>
    <definedName name="BExOM3HIJ3UZPOKJI68KPBJAHPDC" hidden="1">#REF!</definedName>
    <definedName name="BExOMBFCBGGM6KO5RX1LMJ0M22S4" hidden="1">#REF!</definedName>
    <definedName name="BExOMI672TH8VPB5MGW4I7CD339Q" hidden="1">#REF!</definedName>
    <definedName name="BExOMKPURE33YQ3K1JG9NVQD4W49" hidden="1">#REF!</definedName>
    <definedName name="BExOMP7NGCLUNFK50QD2LPKRG078" hidden="1">#REF!</definedName>
    <definedName name="BExOMU0A6XMY48SZRYL4WQZD13BI" hidden="1">#REF!</definedName>
    <definedName name="BExOMVT0HSNC59DJP4CLISASGHKL" hidden="1">#REF!</definedName>
    <definedName name="BExON0AX35F2SI0UCVMGWGVIUNI3" hidden="1">#REF!</definedName>
    <definedName name="BExON41U4296DV3DPG6I5EF3OEYF" hidden="1">#REF!</definedName>
    <definedName name="BExON8UB96J8UZO1ZX4IVWLM8DGA" hidden="1">#REF!</definedName>
    <definedName name="BExONB3A7CO4YD8RB41PHC93BQ9M" hidden="1">#REF!</definedName>
    <definedName name="BExONFL4TFXSXWK3WNKGBKED9MO0" hidden="1">#REF!</definedName>
    <definedName name="BExONFQH6UUXF8V0GI4BRIST9RFO" hidden="1">#REF!</definedName>
    <definedName name="BExONIL1EPN8W1SVF4S473NVT9G0" hidden="1">#REF!</definedName>
    <definedName name="BExONIL31DZWU7IFVN3VV0XTXJA1" hidden="1">#REF!</definedName>
    <definedName name="BExONJ1BU17R0F5A2UP1UGJBOGKS" hidden="1">#REF!</definedName>
    <definedName name="BExONNZ9VMHVX3J6NLNJY7KZA61O" hidden="1">#REF!</definedName>
    <definedName name="BExONRQ1BAA4F3TXP2MYQ4YCZ09S" hidden="1">#REF!</definedName>
    <definedName name="BExONVBIXX436X1BG1TMAO4S9LD0" hidden="1">#REF!</definedName>
    <definedName name="BExOO1WWIZSGB0YTGKESB45TSVMZ" hidden="1">#REF!</definedName>
    <definedName name="BExOO4B8FPAFYPHCTYTX37P1TQM5" hidden="1">#REF!</definedName>
    <definedName name="BExOOIULUDOJRMYABWV5CCL906X6" hidden="1">#REF!</definedName>
    <definedName name="BExOORE1DP6UVW28XJX2VS05649B" hidden="1">#REF!</definedName>
    <definedName name="BExOOTN0KTXJCL7E476XBN1CJ553" hidden="1">#REF!</definedName>
    <definedName name="BExOP9DEBV5W5P4Q25J3XCJBP5S9" hidden="1">#REF!</definedName>
    <definedName name="BExOPFNYRBL0BFM23LZBJTADNOE4" hidden="1">#REF!</definedName>
    <definedName name="BExOPINVFSIZMCVT9YGT2AODVCX3" hidden="1">#REF!</definedName>
    <definedName name="BExOPJV0G43Z50LNI0UWME9NPU9S" hidden="1">#REF!</definedName>
    <definedName name="BExOQ1JN4SAC44RTMZIGHSW023WA" hidden="1">#REF!</definedName>
    <definedName name="BExOQ256YMF115DJL3KBPNKABJ90" hidden="1">#REF!</definedName>
    <definedName name="BExQ19DEUOLC11IW32E2AMVZLFF1" hidden="1">#REF!</definedName>
    <definedName name="BExQ1FD6KISGYU1JWEQ4G243ZPVD" hidden="1">#REF!</definedName>
    <definedName name="BExQ1X1RE71HCCMKWV64X8HPHR0R" hidden="1">#REF!</definedName>
    <definedName name="BExQ29C73XR33S3668YYSYZAIHTG" hidden="1">#REF!</definedName>
    <definedName name="BExQ2FS228IUDUP2023RA1D4AO4C" hidden="1">#REF!</definedName>
    <definedName name="BExQ2L0XYWLY9VPZWXYYFRIRQRJ1" hidden="1">#REF!</definedName>
    <definedName name="BExQ2M841F5Z1BQYR8DG5FKK0LIU" hidden="1">#REF!</definedName>
    <definedName name="BExQ300G8I8TK45A0MVHV15422EU" hidden="1">#REF!</definedName>
    <definedName name="BExQ39R28MXSG2SEV956F0KZ20AN" hidden="1">#REF!</definedName>
    <definedName name="BExQ3D1P3M5Z3HLMEZ17E0BLEE4U" hidden="1">#REF!</definedName>
    <definedName name="BExQ3O4W7QF8BOXTUT4IOGF6YKUD" hidden="1">#REF!</definedName>
    <definedName name="BExQ3PXOWSN8561ZR8IEY8ZASI3B" hidden="1">#REF!</definedName>
    <definedName name="BExQ3TZF04IPY0B0UG9CQQ5736UA" hidden="1">#REF!</definedName>
    <definedName name="BExQ41BOL730OSEM60CEMAMP4ARQ" hidden="1">#REF!</definedName>
    <definedName name="BExQ42IU9MNDYLODP41DL6YTZMAR" hidden="1">#REF!</definedName>
    <definedName name="BExQ452HF7N1HYPXJXQ8WD6SOWUV" hidden="1">#REF!</definedName>
    <definedName name="BExQ499KBJ5W7A1G293A0K14EVQB" hidden="1">#REF!</definedName>
    <definedName name="BExQ4B7Q3NN5PZMR9C0YCQ9KMIUO" hidden="1">#REF!</definedName>
    <definedName name="BExQ4BTBSHPHVEDRCXC2ROW8PLFC" hidden="1">#REF!</definedName>
    <definedName name="BExQ4DGKF54SRKQUTUT4B1CZSS62" hidden="1">#REF!</definedName>
    <definedName name="BExQ4T74LQ5PYTV1MUQUW75A4BDY" hidden="1">#REF!</definedName>
    <definedName name="BExQ4XJHD7EJCNH7S1MJDZJ2MNWG" hidden="1">#REF!</definedName>
    <definedName name="BExQ5039ZCEWBUJHU682G4S89J03" hidden="1">#REF!</definedName>
    <definedName name="BExQ53U1WPQDQWX1BVV1GSXRBF6E" hidden="1">#REF!</definedName>
    <definedName name="BExQ55C0VVZ5VOW3WNC24ICXPW9F" hidden="1">#REF!</definedName>
    <definedName name="BExQ56Z9W6YHZHRXOFFI8EFA7CDI" hidden="1">#REF!</definedName>
    <definedName name="BExQ5KX3Z668H1KUCKZ9J24HUQ1F" hidden="1">#REF!</definedName>
    <definedName name="BExQ5SPMSOCJYLAY20NB5A6O32RE" hidden="1">#REF!</definedName>
    <definedName name="BExQ5UICMGTMK790KTLK49MAGXRC" hidden="1">#REF!</definedName>
    <definedName name="BExQ5VEQEIJO7YY80OJTA3XRQYJ9" hidden="1">#REF!</definedName>
    <definedName name="BExQ5YUUK9FD0QGTY4WD0W90O7OL" hidden="1">#REF!</definedName>
    <definedName name="BExQ63793YQ9BH7JLCNRIATIGTRG" hidden="1">#REF!</definedName>
    <definedName name="BExQ6CN1EF2UPZ57ZYMGK8TUJQSS" hidden="1">#REF!</definedName>
    <definedName name="BExQ6JJ6GQ820H268M24Q000VLS5" hidden="1">#REF!</definedName>
    <definedName name="BExQ6M2YXJ8AMRJF3QGHC40ADAHZ" hidden="1">#REF!</definedName>
    <definedName name="BExQ6M8B0X44N9TV56ATUVHGDI00" hidden="1">#REF!</definedName>
    <definedName name="BExQ6NKT7GLCK5DO3FT99FA0VH7Y" hidden="1">#REF!</definedName>
    <definedName name="BExQ6PIZEB3532T46HXOTSDMM8XR" hidden="1">#REF!</definedName>
    <definedName name="BExQ6POH065GV0I74XXVD0VUPBJW" hidden="1">#REF!</definedName>
    <definedName name="BExQ6WV9KPSMXPPLGZ3KK4WNYTHU" hidden="1">#REF!</definedName>
    <definedName name="BExQ783XTMM2A9I3UKCFWJH1PP2N" hidden="1">#REF!</definedName>
    <definedName name="BExQ79LX01ZPQB8EGD1ZHR2VK2H3" hidden="1">#REF!</definedName>
    <definedName name="BExQ7B3V9MGDK2OIJ61XXFBFLJFZ" hidden="1">#REF!</definedName>
    <definedName name="BExQ7CB046NVPF9ZXDGA7OXOLSLX" hidden="1">#REF!</definedName>
    <definedName name="BExQ7IWDCGGOO1HTJ97YGO1CK3R9" hidden="1">#REF!</definedName>
    <definedName name="BExQ7JNFIEGS2HKNBALH3Q2N5G7Z" hidden="1">#REF!</definedName>
    <definedName name="BExQ7MY3U2Z1IZ71U5LJUD00VVB4" hidden="1">#REF!</definedName>
    <definedName name="BExQ7XL2Q1GVUFL1F9KK0K0EXMWG" hidden="1">#REF!</definedName>
    <definedName name="BExQ8469L3ZRZ3KYZPYMSJIDL7Y5" hidden="1">#REF!</definedName>
    <definedName name="BExQ84MJB94HL3BWRN50M4NCB6Z0" hidden="1">#REF!</definedName>
    <definedName name="BExQ8583ZE00NW7T9OF11OT9IA14" hidden="1">#REF!</definedName>
    <definedName name="BExQ87X84UUY9JQKLCZY3MFBSKY6" hidden="1">#REF!</definedName>
    <definedName name="BExQ8A0RPE3IMIFIZLUE7KD2N21W" hidden="1">#REF!</definedName>
    <definedName name="BExQ8ABK6H1ADV2R2OYT8NFFYG2N" hidden="1">#REF!</definedName>
    <definedName name="BExQ8DM90XJ6GCJIK9LC5O82I2TJ" hidden="1">#REF!</definedName>
    <definedName name="BExQ8G0K46ZORA0QVQTDI7Z8LXGF" hidden="1">#REF!</definedName>
    <definedName name="BExQ8O3WEU8HNTTGKTW5T0QSKCLP" hidden="1">#REF!</definedName>
    <definedName name="BExQ8U95JXE2ZGDDWOEHH46ENO5L" hidden="1">#REF!</definedName>
    <definedName name="BExQ8UUP7KQWLXPL81ZMF3AC1K7V" hidden="1">#REF!</definedName>
    <definedName name="BExQ8ZCEDBOBJA3D9LDP5TU2WYGR" hidden="1">#REF!</definedName>
    <definedName name="BExQ94LAW6MAQBWY25WTBFV5PPZJ" hidden="1">#REF!</definedName>
    <definedName name="BExQ97QIPOSSRK978N8P234Y1XA4" hidden="1">#REF!</definedName>
    <definedName name="BExQ9DQATTM64NGUOQWM96CIR7J1" hidden="1">#REF!</definedName>
    <definedName name="BExQ9DVR0WJQK432BJFWT5WHPMRB" hidden="1">#REF!</definedName>
    <definedName name="BExQ9E6FBAXTHGF3RXANFIA77GXP" hidden="1">#REF!</definedName>
    <definedName name="BExQ9F2YH4UUCCMQITJ475B3S3NP" hidden="1">#REF!</definedName>
    <definedName name="BExQ9KX9734KIAK7IMRLHCPYDHO2" hidden="1">#REF!</definedName>
    <definedName name="BExQ9L81FF4I7816VTPFBDWVU4CW" hidden="1">#REF!</definedName>
    <definedName name="BExQ9M4E2ACZOWWWP1JJIQO8AHUM" hidden="1">#REF!</definedName>
    <definedName name="BExQ9UTANMJCK7LJ4OQMD6F2Q01L" hidden="1">#REF!</definedName>
    <definedName name="BExQ9ZLYHWABXAA9NJDW8ZS0UQ9P" hidden="1">#REF!</definedName>
    <definedName name="BExQA324HSCK40ENJUT9CS9EC71B" hidden="1">#REF!</definedName>
    <definedName name="BExQA55GY0STSNBWQCWN8E31ZXCS" hidden="1">#REF!</definedName>
    <definedName name="BExQA9HZIN9XEMHEEVHT99UU9Z82" hidden="1">#REF!</definedName>
    <definedName name="BExQAELFYH92K8CJL155181UDORO" hidden="1">#REF!</definedName>
    <definedName name="BExQAG8PP8R5NJKNQD1U4QOSD6X5" hidden="1">#REF!</definedName>
    <definedName name="BExQB89GOEMC63IKRDBSKF8MJT3W" hidden="1">#REF!</definedName>
    <definedName name="BExQBANYJLCOA9XMTYAI0OCQHI6I" hidden="1">#REF!</definedName>
    <definedName name="BExQBDICMZTSA1X73TMHNO4JSFLN" hidden="1">#REF!</definedName>
    <definedName name="BExQBEER6CRCRPSSL61S0OMH57ZA" hidden="1">#REF!</definedName>
    <definedName name="BExQBIGGY5TXI2FJVVZSLZ0LTZYH" hidden="1">#REF!</definedName>
    <definedName name="BExQBM1RUSIQ85LLMM2159BYDPIP" hidden="1">#REF!</definedName>
    <definedName name="BExQBPSOZ47V81YAEURP0NQJNTJH" hidden="1">#REF!</definedName>
    <definedName name="BExQC5TWT21CGBKD0IHAXTIN2QB8" hidden="1">#REF!</definedName>
    <definedName name="BExQC94JL9F5GW4S8DQCAF4WB2DA" hidden="1">#REF!</definedName>
    <definedName name="BExQCI9M5F9BX0WO90T8KQKXJECZ" hidden="1">#REF!</definedName>
    <definedName name="BExQCKTD8AT0824LGWREXM1B5D1X" hidden="1">#REF!</definedName>
    <definedName name="BExQD571YWOXKR2SX85K5MKQ0AO2" hidden="1">#REF!</definedName>
    <definedName name="BExQDB6VCHN8PNX8EA6JNIEQ2JC2" hidden="1">#REF!</definedName>
    <definedName name="BExQDE1B6U2Q9B73KBENABP71YM1" hidden="1">#REF!</definedName>
    <definedName name="BExQDGQCN7ZW41QDUHOBJUGQAX40" hidden="1">#REF!</definedName>
    <definedName name="BExQE6IAA3QFZ6TX9BXPJISLE0Q1" hidden="1">#REF!</definedName>
    <definedName name="BExQEC7BRIJ30PTU3UPFOIP2HPE3" hidden="1">#REF!</definedName>
    <definedName name="BExQEJUD5RQJ325ULPV2E4W8QAL6" hidden="1">#REF!</definedName>
    <definedName name="BExQEMUA4HEFM4OVO8M8MA8PIAW1" hidden="1">#REF!</definedName>
    <definedName name="BExQEQ4XZQFIKUXNU9H7WE7AMZ1U" hidden="1">#REF!</definedName>
    <definedName name="BExQF00ZDAC842R706797DN4H4HE" hidden="1">#REF!</definedName>
    <definedName name="BExQF1OEB07CRAP6ALNNMJNJ3P2D" hidden="1">#REF!</definedName>
    <definedName name="BExQF9X2AQPFJZTCHTU5PTTR0JAH" hidden="1">#REF!</definedName>
    <definedName name="BExQFC0M9KKFMQKPLPEO2RQDB7MM" hidden="1">#REF!</definedName>
    <definedName name="BExQFEEV7627R8TYZCM28C6V6WHE" hidden="1">#REF!</definedName>
    <definedName name="BExQFEK8NUD04X2OBRA275ADPSDL" hidden="1">#REF!</definedName>
    <definedName name="BExQFGYIWDR4W0YF7XR6E4EWWJ02" hidden="1">#REF!</definedName>
    <definedName name="BExQFMNOOBC2XE1R03V1MF8QJSDG" hidden="1">#REF!</definedName>
    <definedName name="BExQFNPE0JNBFPGM91B5GNSDG31N" hidden="1">#REF!</definedName>
    <definedName name="BExQFPNFKA36IAPS22LAUMBDI4KE" hidden="1">#REF!</definedName>
    <definedName name="BExQFPSWEMA8WBUZ4WK20LR13VSU" hidden="1">#REF!</definedName>
    <definedName name="BExQFVSPOSCCPF1TLJPIWYWYB8A9" hidden="1">#REF!</definedName>
    <definedName name="BExQFWJQXNQAW6LUMOEDS6KMJMYL" hidden="1">#REF!</definedName>
    <definedName name="BExQG8TYRD2G42UA5ZPCRLNKUDMX" hidden="1">#REF!</definedName>
    <definedName name="BExQGFKTOP6WGJAF2OI8PXQPMWT4" hidden="1">#REF!</definedName>
    <definedName name="BExQGMM9RZL83B2Z0ZZPHKUY6VTK" hidden="1">#REF!</definedName>
    <definedName name="BExQGO48J9MPCDQ96RBB9UN9AIGT" hidden="1">#REF!</definedName>
    <definedName name="BExQGSBB6MJWDW7AYWA0MSFTXKRR" hidden="1">#REF!</definedName>
    <definedName name="BExQH0UURAJ13AVO5UI04HSRGVYW" hidden="1">#REF!</definedName>
    <definedName name="BExQH6ZZY0NR8SE48PSI9D0CU1TC" hidden="1">#REF!</definedName>
    <definedName name="BExQH9P2MCXAJOVEO4GFQT6MNW22" hidden="1">#REF!</definedName>
    <definedName name="BExQHCZSBYUY8OKKJXFYWKBBM6AH" hidden="1">#REF!</definedName>
    <definedName name="BExQHPKXZ1K33V2F90NZIQRZYIAW" hidden="1">#REF!</definedName>
    <definedName name="BExQHVF9KD06AG2RXUQJ9X4PVGX4" hidden="1">#REF!</definedName>
    <definedName name="BExQHZBHVN2L4HC7ACTR73T5OCV0" hidden="1">#REF!</definedName>
    <definedName name="BExQHZGZ5JZ4AE00IROC5LG5734F" hidden="1">#REF!</definedName>
    <definedName name="BExQI85V9TNLDJT5LTRZS10Y26SG" hidden="1">#REF!</definedName>
    <definedName name="BExQIAPKHVEV8CU1L3TTHJW67FJ5" hidden="1">#REF!</definedName>
    <definedName name="BExQIBB4I3Z6AUU0HYV1DHRS13M4" hidden="1">#REF!</definedName>
    <definedName name="BExQIBWPAXU7HJZLKGJZY3EB7MIS" hidden="1">#REF!</definedName>
    <definedName name="BExQICT281Q1E6HHLEIC7LOYTR4F" hidden="1">#REF!</definedName>
    <definedName name="BExQIDUXFRRQTUP42M6V5KODFDPZ" hidden="1">#REF!</definedName>
    <definedName name="BExQIEWM4YHWE15RFGAT8AWBZ25Y" hidden="1">#REF!</definedName>
    <definedName name="BExQIII2YKNNBPUFZNOC88FK394S" hidden="1">#REF!</definedName>
    <definedName name="BExQINW95C7N048P3U0KM5A2Q0VU" hidden="1">#REF!</definedName>
    <definedName name="BExQIS8O6R36CI01XRY9ISM99TW9" hidden="1">#REF!</definedName>
    <definedName name="BExQIVJB9MJ25NDUHTCVMSODJY2C" hidden="1">#REF!</definedName>
    <definedName name="BExQJ7IXTYN8ELZIUSOUURFAP5Z5" hidden="1">#REF!</definedName>
    <definedName name="BExQJBF7LAX128WR7VTMJC88ZLPG" hidden="1">#REF!</definedName>
    <definedName name="BExQJEVCKX6KZHNCLYXY7D0MX5KN" hidden="1">#REF!</definedName>
    <definedName name="BExQJIBCENFZ4FNIPQ8IC1PBMHA9" hidden="1">#REF!</definedName>
    <definedName name="BExQJJYSDX8B0J1QGF2HL071KKA3" hidden="1">#REF!</definedName>
    <definedName name="BExQJX019VWBQMW1HCV154DP9287" hidden="1">#REF!</definedName>
    <definedName name="BExQK1HV6SQQ7CP8H8IUKI9TYXTD" hidden="1">#REF!</definedName>
    <definedName name="BExQK1SODHG66277P2K5V2W6173O" hidden="1">#REF!</definedName>
    <definedName name="BExQK3LE5CSBW1E4H4KHW548FL2R" hidden="1">#REF!</definedName>
    <definedName name="BExQKG6LD6PLNDGNGO9DJXY865BR" hidden="1">#REF!</definedName>
    <definedName name="BExQLE1TOW3A287TQB0AVWENT8O1" hidden="1">#REF!</definedName>
    <definedName name="BExRYOYB4A3E5F6MTROY69LR0PMG" hidden="1">#REF!</definedName>
    <definedName name="BExRYZLA9EW71H4SXQR525S72LLP" hidden="1">#REF!</definedName>
    <definedName name="BExRZ66M8G9FQ0VFP077QSZBSOA5" hidden="1">#REF!</definedName>
    <definedName name="BExRZ8FMQQL46I8AQWU17LRNZD5T" hidden="1">#REF!</definedName>
    <definedName name="BExRZIRRIXRUMZ5GOO95S7460BMP" hidden="1">#REF!</definedName>
    <definedName name="BExRZK9RAHMM0ZLTNSK7A4LDC42D" hidden="1">#REF!</definedName>
    <definedName name="BExRZKVBBD714A9FLYA06VW59PWS" hidden="1">#REF!</definedName>
    <definedName name="BExRZOGSR69INI6GAEPHDWSNK5Q4" hidden="1">#REF!</definedName>
    <definedName name="BExS02PDU3RIYDBR02EV6VUXEVN6" hidden="1">#REF!</definedName>
    <definedName name="BExS0ASQBKRTPDWFK0KUDFOS9LE5" hidden="1">#REF!</definedName>
    <definedName name="BExS0GHQUF6YT0RU3TKDEO8CSJYB" hidden="1">#REF!</definedName>
    <definedName name="BExS0K8IHC45I78DMZBOJ1P13KQA" hidden="1">#REF!</definedName>
    <definedName name="BExS0UFCKI6Z4BDWL0C1TI1UZA8D" hidden="1">#REF!</definedName>
    <definedName name="BExS152B2LFCRAUHSLI5T6QRNII0" hidden="1">#REF!</definedName>
    <definedName name="BExS15IJV0WW662NXQUVT3FGP4ST" hidden="1">#REF!</definedName>
    <definedName name="BExS16PROWSNHW3MZQBGQNQU7S8R" hidden="1">#REF!</definedName>
    <definedName name="BExS194110MR25BYJI3CJ2EGZ8XT" hidden="1">#REF!</definedName>
    <definedName name="BExS1BNVGNSGD4EP90QL8WXYWZ66" hidden="1">#REF!</definedName>
    <definedName name="BExS1UE39N6NCND7MAARSBWXS6HU" hidden="1">#REF!</definedName>
    <definedName name="BExS1VQKWZC7SM0UY7BWIPST3VU3" hidden="1">#REF!</definedName>
    <definedName name="BExS226HTWL5WVC76MP5A1IBI8WD" hidden="1">#REF!</definedName>
    <definedName name="BExS26OI2QNNAH2WMDD95Z400048" hidden="1">#REF!</definedName>
    <definedName name="BExS2DF6B4ZUF3VZLI4G6LJ3BF38" hidden="1">#REF!</definedName>
    <definedName name="BExS2OT61VXS58SSI0I90Z76DFCQ" hidden="1">#REF!</definedName>
    <definedName name="BExS2QB5FS5LYTFYO4BROTWG3OV5" hidden="1">#REF!</definedName>
    <definedName name="BExS2RIBMZPBDB3W6PKRNHUM06WI" hidden="1">#REF!</definedName>
    <definedName name="BExS2TLU1HONYV6S3ZD9T12D7CIG" hidden="1">#REF!</definedName>
    <definedName name="BExS318UV9I2FXPQQWUKKX00QLPJ" hidden="1">#REF!</definedName>
    <definedName name="BExS38AHQWKT950DKJR1SJAY5NKD" hidden="1">#REF!</definedName>
    <definedName name="BExS3BL7KZUM0PK7UW1Y6M98ZKXC" hidden="1">#REF!</definedName>
    <definedName name="BExS3LBS0SMTHALVM4NRI1BAV1NP" hidden="1">#REF!</definedName>
    <definedName name="BExS3MTQ75VBXDGEBURP6YT8RROE" hidden="1">#REF!</definedName>
    <definedName name="BExS3OH5XH1H0NEUDJGB0D1EF3C6" hidden="1">#REF!</definedName>
    <definedName name="BExS3OMGYO0DFN5186UFKEXZ2RX3" hidden="1">#REF!</definedName>
    <definedName name="BExS3SDERJ27OER67TIGOVZU13A2" hidden="1">#REF!</definedName>
    <definedName name="BExS3WV2VQ19L2A1DJ73AUFN7SRX" hidden="1">#REF!</definedName>
    <definedName name="BExS46R5WDNU5KL04FKY5LHJUCB8" hidden="1">#REF!</definedName>
    <definedName name="BExS4ASWKM93XA275AXHYP8AG6SU" hidden="1">#REF!</definedName>
    <definedName name="BExS4IAMWTT1CKFNHGN8SPWSD3QR" hidden="1">#REF!</definedName>
    <definedName name="BExS4JN3Y6SVBKILQK0R9HS45Y52" hidden="1">#REF!</definedName>
    <definedName name="BExS4P6S41O6Z6BED77U3GD9PNH1" hidden="1">#REF!</definedName>
    <definedName name="BExS4UFKWNI7QAX0PTOVVBUB0LP8" hidden="1">#REF!</definedName>
    <definedName name="BExS51H0N51UT0FZOPZRCF1GU063" hidden="1">#REF!</definedName>
    <definedName name="BExS54X72TJFC41FJK72MLRR2OO7" hidden="1">#REF!</definedName>
    <definedName name="BExS59F0PA1V2ZC7S5TN6IT41SXP" hidden="1">#REF!</definedName>
    <definedName name="BExS5BYO19H5ZKO75ERO60KF7DQH" hidden="1">#REF!</definedName>
    <definedName name="BExS5DRER9US6NXY9ATYT41KZII3" hidden="1">#REF!</definedName>
    <definedName name="BExS5L3TGB8JVW9ROYWTKYTUPW27" hidden="1">#REF!</definedName>
    <definedName name="BExS5SG3GBHVDR15MOYHV230A4BG" hidden="1">#REF!</definedName>
    <definedName name="BExS5TY0F5R1ZXIVJHAAVVG81G5H" hidden="1">#REF!</definedName>
    <definedName name="BExS6GKQ96EHVLYWNJDWXZXUZW90" hidden="1">#REF!</definedName>
    <definedName name="BExS6ITKSZFRR01YD5B0F676SYN7" hidden="1">#REF!</definedName>
    <definedName name="BExS6IYVVGGZJXGGYPX7UNAQOB2X" hidden="1">#REF!</definedName>
    <definedName name="BExS6KGU63BUOXCPJ9TSCDS9ZY2T" hidden="1">#REF!</definedName>
    <definedName name="BExS6N0LI574IAC89EFW6CLTCQ33" hidden="1">#REF!</definedName>
    <definedName name="BExS6WRDBF3ST86ZOBBUL3GTCR11" hidden="1">#REF!</definedName>
    <definedName name="BExS6XNRKR0C3MTA0LV5B60UB908" hidden="1">#REF!</definedName>
    <definedName name="BExS6Y9BNC2FAD3EUQWPE3MKGCQT" hidden="1">#REF!</definedName>
    <definedName name="BExS70NHGFXQNP6P3P38M5I7SG9D" hidden="1">#REF!</definedName>
    <definedName name="BExS79HUY1GAJJP4VMMZHU8UJI6O" hidden="1">#REF!</definedName>
    <definedName name="BExS7DU7IOWG5MHL28Z4KOM2V434" hidden="1">#REF!</definedName>
    <definedName name="BExS7G38ASJVTDO2IAPA36EB2SPF" hidden="1">#REF!</definedName>
    <definedName name="BExS7HQI0PBQNP39JUZ69RMC7M7N" hidden="1">#REF!</definedName>
    <definedName name="BExS7TKQYLRZGM93UY3ZJZJBQNFJ" hidden="1">#REF!</definedName>
    <definedName name="BExS7TVIHJQ54K2Q7S5TI60WWB6A" hidden="1">#REF!</definedName>
    <definedName name="BExS7Y2LNGVHSIBKC7C3R6X4LDR6" hidden="1">#REF!</definedName>
    <definedName name="BExS80RP8GCPNFHHGN85D3RLJQWW" hidden="1">#REF!</definedName>
    <definedName name="BExS81TE0EY44Y3W2M4Z4MGNP5OM" hidden="1">#REF!</definedName>
    <definedName name="BExS81YPDZDVJJVS15HV2HDXAC3Y" hidden="1">#REF!</definedName>
    <definedName name="BExS82PRVNUTEKQZS56YT2DVF6C2" hidden="1">#REF!</definedName>
    <definedName name="BExS8BPG5A0GR5AO1U951NDGGR0L" hidden="1">#REF!</definedName>
    <definedName name="BExS8GSUS17UY50TEM2AWF36BR9Z" hidden="1">#REF!</definedName>
    <definedName name="BExS8HJRBVG0XI6PWA9KTMJZMQXK" hidden="1">#REF!</definedName>
    <definedName name="BExS8LQTNX922FCMI8FORKMV1ZCD" hidden="1">#REF!</definedName>
    <definedName name="BExS8R51C8RM2FS6V6IRTYO9GA4A" hidden="1">#REF!</definedName>
    <definedName name="BExS8W8G0X4RIQXAZCCLUM05FF9P" hidden="1">#REF!</definedName>
    <definedName name="BExS8WDX408F60MH1X9B9UZ2H4R7" hidden="1">#REF!</definedName>
    <definedName name="BExS8Z2W2QEC3MH0BZIYLDFQNUIP" hidden="1">#REF!</definedName>
    <definedName name="BExS92DKGRFFCIA9C0IXDOLO57EP" hidden="1">#REF!</definedName>
    <definedName name="BExS970VMB40OE1CEB7FR2ZHFGZ0" hidden="1">#REF!</definedName>
    <definedName name="BExS98OB4321YCHLCQ022PXKTT2W" hidden="1">#REF!</definedName>
    <definedName name="BExS9C9N8GFISC6HUERJ0EI06GB2" hidden="1">#REF!</definedName>
    <definedName name="BExS9DX13CACP3J8JDREK30JB1SQ" hidden="1">#REF!</definedName>
    <definedName name="BExS9FPRS2KRRCS33SE6WFNF5GYL" hidden="1">#REF!</definedName>
    <definedName name="BExS9WI0A6PSEB8N9GPXF2Z7MWHM" hidden="1">#REF!</definedName>
    <definedName name="BExSA5HP306TN9XJS0TU619DLRR7" hidden="1">#REF!</definedName>
    <definedName name="BExSAA4TQVBEW9YTSAC7IB9WGR0N" hidden="1">#REF!</definedName>
    <definedName name="BExSAAVWQOOIA6B3JHQVGP08HFEM" hidden="1">#REF!</definedName>
    <definedName name="BExSAFJ3IICU2M7QPVE4ARYMXZKX" hidden="1">#REF!</definedName>
    <definedName name="BExSAH6ID8OHX379UXVNGFO8J6KQ" hidden="1">#REF!</definedName>
    <definedName name="BExSAQBHIXGQRNIRGCJMBXUPCZQA" hidden="1">#REF!</definedName>
    <definedName name="BExSAT5WZEM6Z4GG7X374JPK349Y" hidden="1">#REF!</definedName>
    <definedName name="BExSAUTCT4P7JP57NOR9MTX33QJZ" hidden="1">#REF!</definedName>
    <definedName name="BExSAY9CA9TFXQ9M9FBJRGJO9T9E" hidden="1">#REF!</definedName>
    <definedName name="BExSB4JYKQ3MINI7RAYK5M8BLJDC" hidden="1">#REF!</definedName>
    <definedName name="BExSBLHMDPAU7TLJHXOGAD2L0A74" hidden="1">#REF!</definedName>
    <definedName name="BExSBMOS41ZRLWYLOU29V6Y7YORR" hidden="1">#REF!</definedName>
    <definedName name="BExSBRBXXQMBU1TYDW1BXTEVEPRU" hidden="1">#REF!</definedName>
    <definedName name="BExSC54998WTZ21DSL0R8UN0Y9JH" hidden="1">#REF!</definedName>
    <definedName name="BExSC60N7WR9PJSNC9B7ORCX9NGY" hidden="1">#REF!</definedName>
    <definedName name="BExSC9M353D3EKCXI5GRYJZYPZYZ" hidden="1">#REF!</definedName>
    <definedName name="BExSCE99EZTILTTCE4NJJF96OYYM" hidden="1">#REF!</definedName>
    <definedName name="BExSCHUQZ2HFEWS54X67DIS8OSXZ" hidden="1">#REF!</definedName>
    <definedName name="BExSCOG41SKKG4GYU76WRWW1CTE6" hidden="1">#REF!</definedName>
    <definedName name="BExSCVC9P86YVFMRKKUVRV29MZXZ" hidden="1">#REF!</definedName>
    <definedName name="BExSD16RWPJ4BKJERNVKGA3W1V8N" hidden="1">#REF!</definedName>
    <definedName name="BExSD233CH4MU9ZMGNRF97ZV7KWU" hidden="1">#REF!</definedName>
    <definedName name="BExSD2U0F3BN6IN9N4R2DTTJG15H" hidden="1">#REF!</definedName>
    <definedName name="BExSD6A6NY15YSMFH51ST6XJY429" hidden="1">#REF!</definedName>
    <definedName name="BExSD9VH6PF6RQ135VOEE08YXPAW" hidden="1">#REF!</definedName>
    <definedName name="BExSDJ5ZE3T46HSF6W0OXL80TXQG" hidden="1">#REF!</definedName>
    <definedName name="BExSDP5Y04WWMX2WWRITWOX8R5I9" hidden="1">#REF!</definedName>
    <definedName name="BExSDSGM203BJTNS9MKCBX453HMD" hidden="1">#REF!</definedName>
    <definedName name="BExSDT20XUFXTDM37M148AXAP7HN" hidden="1">#REF!</definedName>
    <definedName name="BExSEEHK1VLWD7JBV9SVVVIKQZ3I" hidden="1">#REF!</definedName>
    <definedName name="BExSEJKZLX37P3V33TRTFJ30BFRK" hidden="1">#REF!</definedName>
    <definedName name="BExSEP9UVOAI6TMXKNK587PQ3328" hidden="1">#REF!</definedName>
    <definedName name="BExSERZ34ETZF8OI93MYIVZX4RDV" hidden="1">#REF!</definedName>
    <definedName name="BExSF07QFLZCO4P6K6QF05XG7PH1" hidden="1">#REF!</definedName>
    <definedName name="BExSFELNPJYUZX393PKWKNNZYV1N" hidden="1">#REF!</definedName>
    <definedName name="BExSFJ8ZAGQ63A4MVMZRQWLVRGQ5" hidden="1">#REF!</definedName>
    <definedName name="BExSFKQRST2S9KXWWLCXYLKSF4G1" hidden="1">#REF!</definedName>
    <definedName name="BExSFYDRRTAZVPXRWUF5PDQ97WFF" hidden="1">#REF!</definedName>
    <definedName name="BExSFZVPFTXA3F0IJ2NGH1GXX9R7" hidden="1">#REF!</definedName>
    <definedName name="BExSG90Q4ZUU2IPGDYOM169NJV9S" hidden="1">#REF!</definedName>
    <definedName name="BExSG9X3DU845PNXYJGGLBQY2UHG" hidden="1">#REF!</definedName>
    <definedName name="BExSGDIKNO6ZHJXEBB0AUXSA7BOS" hidden="1">#REF!</definedName>
    <definedName name="BExSGE45J27MDUUNXW7Z8Q33UAON" hidden="1">#REF!</definedName>
    <definedName name="BExSGE9LY91Q0URHB4YAMX0UAMYI" hidden="1">#REF!</definedName>
    <definedName name="BExSGEEWSM6V6B3J3F29MN7WAH14" hidden="1">#REF!</definedName>
    <definedName name="BExSGJT4LF1CNH5RN5GZ373ISW9D" hidden="1">#REF!</definedName>
    <definedName name="BExSGLB2URTLBCKBB4Y885W925F2" hidden="1">#REF!</definedName>
    <definedName name="BExSGOAYG73SFWOPAQV80P710GID" hidden="1">#REF!</definedName>
    <definedName name="BExSGOWJHRW7FWKLO2EHUOOGHNAF" hidden="1">#REF!</definedName>
    <definedName name="BExSGOWJTAP41ZV5Q23H7MI9C76W" hidden="1">#REF!</definedName>
    <definedName name="BExSGR5JQVX2HQ0PKCGZNSSUM1RV" hidden="1">#REF!</definedName>
    <definedName name="BExSGVHX69GJZHD99DKE4RZ042B1" hidden="1">#REF!</definedName>
    <definedName name="BExSGZJO4J4ZO04E2N2ECVYS9DEZ" hidden="1">#REF!</definedName>
    <definedName name="BExSH4HLTQVL4MI545VJL4WFN9U2" hidden="1">#REF!</definedName>
    <definedName name="BExSH4HMJS0TXSYHRWJRFTJ7NOSN" hidden="1">#REF!</definedName>
    <definedName name="BExSH5360TA39DNTBA33YUNKOBIO" hidden="1">#REF!</definedName>
    <definedName name="BExSHAHFHS7MMNJR8JPVABRGBVIT" hidden="1">#REF!</definedName>
    <definedName name="BExSHDS3RJMD6MEJ67RL63M0SEIC" hidden="1">#REF!</definedName>
    <definedName name="BExSHGH88QZWW4RNAX4YKAZ5JEBL" hidden="1">#REF!</definedName>
    <definedName name="BExSHOKK1OO3CX9Z28C58E5J1D9W" hidden="1">#REF!</definedName>
    <definedName name="BExSHQD8KYLTQGDXIRKCHQQ7MKIH" hidden="1">#REF!</definedName>
    <definedName name="BExSHUKBQVT2G9G0K9ORVIJO6TU8" hidden="1">#REF!</definedName>
    <definedName name="BExSHVGPIAHXI97UBLI9G4I4M29F" hidden="1">#REF!</definedName>
    <definedName name="BExSI0K2YL3HTCQAD8A7TR4QCUR6" hidden="1">#REF!</definedName>
    <definedName name="BExSIFUDNRWXWIWNGCCFOOD8WIAZ" hidden="1">#REF!</definedName>
    <definedName name="BExTTWD2PGX3Y9FR5F2MRNLY1DIY" hidden="1">#REF!</definedName>
    <definedName name="BExTTZNS2PBCR93C9IUW49UZ4I6T" hidden="1">#REF!</definedName>
    <definedName name="BExTU2YFQ25JQ6MEMRHHN66VLTPJ" hidden="1">#REF!</definedName>
    <definedName name="BExTU75IOII1V5O0C9X2VAYYVJUG" hidden="1">#REF!</definedName>
    <definedName name="BExTUA5F7V4LUIIAM17J3A8XF3JE" hidden="1">#REF!</definedName>
    <definedName name="BExTUJ53ANGZ3H1KDK4CR4Q0OD6P" hidden="1">#REF!</definedName>
    <definedName name="BExTUKXSZBM7C57G6NGLWGU4WOHY" hidden="1">#REF!</definedName>
    <definedName name="BExTUOOMC43GH95KQ1PJ86MN9XDF" hidden="1">#REF!</definedName>
    <definedName name="BExTUSQCFFYZCDNHWHADBC2E1ZP1" hidden="1">#REF!</definedName>
    <definedName name="BExTUVFGOJEYS28JURA5KHQFDU5J" hidden="1">#REF!</definedName>
    <definedName name="BExTUW10U40QCYGHM5NJ3YR1O5SP" hidden="1">#REF!</definedName>
    <definedName name="BExTUWXFQHINU66YG82BI20ATMB5" hidden="1">#REF!</definedName>
    <definedName name="BExTUY9WNSJ91GV8CP0SKJTEIV82" hidden="1">#REF!</definedName>
    <definedName name="BExTV67VIM8PV6KO253M4DUBJQLC" hidden="1">#REF!</definedName>
    <definedName name="BExTVELZCF2YA5L6F23BYZZR6WHF" hidden="1">#REF!</definedName>
    <definedName name="BExTVGPIQZ99YFXUC8OONUX5BD42" hidden="1">#REF!</definedName>
    <definedName name="BExTVTLH2E1SH7Z2XBYHUOQBWWLI" hidden="1">#REF!</definedName>
    <definedName name="BExTVZQLP9VFLEYQ9280W13X7E8K" hidden="1">#REF!</definedName>
    <definedName name="BExTWB4LA1PODQOH4LDTHQKBN16K" hidden="1">#REF!</definedName>
    <definedName name="BExTWFX8OYD9IX59PTP73YAC8O9G" hidden="1">#REF!</definedName>
    <definedName name="BExTWI0Q8AWXUA3ZN7I5V3QK2KM1" hidden="1">#REF!</definedName>
    <definedName name="BExTWI0R31187AOWYLZ1W1WNI84K" hidden="1">#REF!</definedName>
    <definedName name="BExTWJTGTEM42YMMOXES1DOPT9UG" hidden="1">#REF!</definedName>
    <definedName name="BExTWJTIA3WUW1PUWXAOP9O8NKLZ" hidden="1">#REF!</definedName>
    <definedName name="BExTWTERU1SE8R3LRC2C4HQMOIB1" hidden="1">#REF!</definedName>
    <definedName name="BExTWW95OX07FNA01WF5MSSSFQLX" hidden="1">#REF!</definedName>
    <definedName name="BExTX476KI0RNB71XI5TYMANSGBG" hidden="1">#REF!</definedName>
    <definedName name="BExTXJ6HBAIXMMWKZTJNFDYVZCAY" hidden="1">#REF!</definedName>
    <definedName name="BExTXT812NQT8GAEGH738U29BI0D" hidden="1">#REF!</definedName>
    <definedName name="BExTXWIP2TFPTQ76NHFOB72NICRZ" hidden="1">#REF!</definedName>
    <definedName name="BExTY1WXTBXUD0M1NWE12NMAUGCO" hidden="1">#REF!</definedName>
    <definedName name="BExTY5T62H651VC86QM4X7E28JVA" hidden="1">#REF!</definedName>
    <definedName name="BExTY8T41OBZ32MRCWT76H4XO1YE" hidden="1">#REF!</definedName>
    <definedName name="BExTYHCJJ2NWRM1RV59FYR41534U" hidden="1">#REF!</definedName>
    <definedName name="BExTYKCEFJ83LZM95M1V7CSFQVEA" hidden="1">#REF!</definedName>
    <definedName name="BExTYPLA9N640MFRJJQPKXT7P88M" hidden="1">#REF!</definedName>
    <definedName name="BExTZ7F71SNTOX4LLZCK5R9VUMIJ" hidden="1">#REF!</definedName>
    <definedName name="BExTZ8X5G9S3PA4FPSNK7T69W7QT" hidden="1">#REF!</definedName>
    <definedName name="BExTZ97Y0RMR8V5BI9F2H4MFB77O" hidden="1">#REF!</definedName>
    <definedName name="BExTZK5PMCAXJL4DUIGL6H9Y8U4C" hidden="1">#REF!</definedName>
    <definedName name="BExTZKB6L5SXV5UN71YVTCBEIGWY" hidden="1">#REF!</definedName>
    <definedName name="BExTZLICVKK4NBJFEGL270GJ2VQO" hidden="1">#REF!</definedName>
    <definedName name="BExTZO2596CBZKPI7YNA1QQNPAIJ" hidden="1">#REF!</definedName>
    <definedName name="BExTZY8TDV4U7FQL7O10G6VKWKPJ" hidden="1">#REF!</definedName>
    <definedName name="BExU02QNT4LT7H9JPUC4FXTLVGZT" hidden="1">#REF!</definedName>
    <definedName name="BExU091A10QVE7583Q5CAHW138RD" hidden="1">#REF!</definedName>
    <definedName name="BExU0BFJJQO1HJZKI14QGOQ6JROO" hidden="1">#REF!</definedName>
    <definedName name="BExU0FH5WTGW8MRFUFMDDSMJ6YQ5" hidden="1">#REF!</definedName>
    <definedName name="BExU0FMLYKBHXH0JHAD0FA64EF92" hidden="1">#REF!</definedName>
    <definedName name="BExU0GDOIL9U33QGU9ZU3YX3V1I4" hidden="1">#REF!</definedName>
    <definedName name="BExU0HKTO8WJDQDWRTUK5TETM3HS" hidden="1">#REF!</definedName>
    <definedName name="BExU0MTJQPE041ZN7H8UKGV6MZT7" hidden="1">#REF!</definedName>
    <definedName name="BExU0XB6XCXI4SZ92YEUFMW4TAXF" hidden="1">#REF!</definedName>
    <definedName name="BExU0ZUUFYHLUK4M4E8GLGIBBNT0" hidden="1">#REF!</definedName>
    <definedName name="BExU147D6RPG6ZVTSXRKFSVRHSBG" hidden="1">#REF!</definedName>
    <definedName name="BExU16R10W1SOAPNG4CDJ01T7JRE" hidden="1">#REF!</definedName>
    <definedName name="BExU17CKOR3GNIHDNVLH9L1IOJS9" hidden="1">#REF!</definedName>
    <definedName name="BExU1DN4RELJSQTQUF8YK7BNGXKO" hidden="1">#REF!</definedName>
    <definedName name="BExU1GXUTLRPJN4MRINLAPHSZQFG" hidden="1">#REF!</definedName>
    <definedName name="BExU1IL9AOHFO85BZB6S60DK3N8H" hidden="1">#REF!</definedName>
    <definedName name="BExU1NOPS09CLFZL1O31RAF9BQNQ" hidden="1">#REF!</definedName>
    <definedName name="BExU1PH9MOEX1JZVZ3D5M9DXB191" hidden="1">#REF!</definedName>
    <definedName name="BExU1QZEEKJA35IMEOLOJ3ODX0ZA" hidden="1">#REF!</definedName>
    <definedName name="BExU1VRURIWWVJ95O40WA23LMTJD" hidden="1">#REF!</definedName>
    <definedName name="BExU2941Z7GTMQ5O1VVPEU7YRR7P" hidden="1">#REF!</definedName>
    <definedName name="BExU2M5CK6XK55UIHDVYRXJJJRI4" hidden="1">#REF!</definedName>
    <definedName name="BExU2TXVT25ZTOFQAF6CM53Z1RLF" hidden="1">#REF!</definedName>
    <definedName name="BExU2XZLYIU19G7358W5T9E87AFR" hidden="1">#REF!</definedName>
    <definedName name="BExU36DLN4WDDCJ3CFWKTCS4ZW1I" hidden="1">#REF!</definedName>
    <definedName name="BExU3B66MCKJFSKT3HL8B5EJGVX0" hidden="1">#REF!</definedName>
    <definedName name="BExU3D9R4DRJADX0E7E2OZ3T6J9D" hidden="1">#REF!</definedName>
    <definedName name="BExU3HX1IEJGNDJI6N6CLR8ZJK9D" hidden="1">#REF!</definedName>
    <definedName name="BExU3QWQVA35KFNEQYRLU0ZG2TZ0" hidden="1">#REF!</definedName>
    <definedName name="BExU3UNI9NR1RNZR07NSLSZMDOQQ" hidden="1">#REF!</definedName>
    <definedName name="BExU401R18N6XKZKL7CNFOZQCM14" hidden="1">#REF!</definedName>
    <definedName name="BExU42QVGY7TK39W1BIN6CDRG2OE" hidden="1">#REF!</definedName>
    <definedName name="BExU44P2AEX6PD8VC4ISCROUCQSP" hidden="1">#REF!</definedName>
    <definedName name="BExU47OZMS6TCWMEHHF0UCSFLLPI" hidden="1">#REF!</definedName>
    <definedName name="BExU4D36E8TXN0M8KSNGEAFYP4DQ" hidden="1">#REF!</definedName>
    <definedName name="BExU4G31RRVLJ3AC6E1FNEFMXM3O" hidden="1">#REF!</definedName>
    <definedName name="BExU4GDVLPUEWBA4MRYRTQAUNO7B" hidden="1">#REF!</definedName>
    <definedName name="BExU4I148DA7PRCCISLWQ6ABXFK6" hidden="1">#REF!</definedName>
    <definedName name="BExU4L101H2KQHVKCKQ4PBAWZV6K" hidden="1">#REF!</definedName>
    <definedName name="BExU4MIZMMFZZWTK4WHGFZSMWPS8" hidden="1">#REF!</definedName>
    <definedName name="BExU4NA00RRRBGRT6TOB0MXZRCRZ" hidden="1">#REF!</definedName>
    <definedName name="BExU4XWZRGDFLCPK6HI2B3EXIQNU" hidden="1">#REF!</definedName>
    <definedName name="BExU51IFNZXPBDES28457LR8X60M" hidden="1">#REF!</definedName>
    <definedName name="BExU529CJ5AWHU0WNPZUYLVVT9GO" hidden="1">#REF!</definedName>
    <definedName name="BExU529I6YHVOG83TJHWSILIQU1S" hidden="1">#REF!</definedName>
    <definedName name="BExU57YCIKPRD8QWL6EU0YR3NG3J" hidden="1">#REF!</definedName>
    <definedName name="BExU5DSTBWXLN6E59B757KRWRI6E" hidden="1">#REF!</definedName>
    <definedName name="BExU5N8L0E2WDEBA4ITD4A8FT8ON" hidden="1">#REF!</definedName>
    <definedName name="BExU5TDWM8NNDHYPQ7OQODTQ368A" hidden="1">#REF!</definedName>
    <definedName name="BExU5X4OX1V1XHS6WSSORVQPP6Z3" hidden="1">#REF!</definedName>
    <definedName name="BExU5XVPARTFMRYHNUTBKDIL4UJN" hidden="1">#REF!</definedName>
    <definedName name="BExU652I7H9VAZUT3XOYPGPLDDVX" hidden="1">#REF!</definedName>
    <definedName name="BExU66KMFBAP8JCVG9VM1RD1TNFF" hidden="1">#REF!</definedName>
    <definedName name="BExU67BIP4IDGLTCZMUKNEA7DFWZ" hidden="1">#REF!</definedName>
    <definedName name="BExU68IOM3CB3TACNAE9565TW7SH" hidden="1">#REF!</definedName>
    <definedName name="BExU6AM82KN21E82HMWVP3LWP9IL" hidden="1">#REF!</definedName>
    <definedName name="BExU6FEU1MRHU98R9YOJC5OKUJ6L" hidden="1">#REF!</definedName>
    <definedName name="BExU6KIAJ663Y8W8QMU4HCF183DF" hidden="1">#REF!</definedName>
    <definedName name="BExU6KT19B4PG6SHXFBGBPLM66KT" hidden="1">#REF!</definedName>
    <definedName name="BExU6MWL30NHY8I1G97R2SU1TD1Y" hidden="1">#REF!</definedName>
    <definedName name="BExU6PAVKIOAIMQ9XQIHHF1SUAGO" hidden="1">#REF!</definedName>
    <definedName name="BExU6WXXC7SSQDMHSLUN5C2V4IYX" hidden="1">#REF!</definedName>
    <definedName name="BExU73387E74XE8A9UKZLZNJYY65" hidden="1">#REF!</definedName>
    <definedName name="BExU76ZHCJM8I7VSICCMSTC33O6U" hidden="1">#REF!</definedName>
    <definedName name="BExU77L1ZM2BRJB4M5RWTLREPRBO" hidden="1">#REF!</definedName>
    <definedName name="BExU7BBTUF8BQ42DSGM94X5TG5GF" hidden="1">#REF!</definedName>
    <definedName name="BExU7DVMNLPZ8DIZKTOS0GLZESXN" hidden="1">#REF!</definedName>
    <definedName name="BExU7HH4EAHFQHT4AXKGWAWZP3I0" hidden="1">#REF!</definedName>
    <definedName name="BExU7MF1ZVPDHOSMCAXOSYICHZ4I" hidden="1">#REF!</definedName>
    <definedName name="BExU7O2BJ6D5YCKEL6FD2EFCWYRX" hidden="1">#REF!</definedName>
    <definedName name="BExU7Q0JS9YIUKUPNSSAIDK2KJAV" hidden="1">#REF!</definedName>
    <definedName name="BExU7VUWIK7942LR3XULMKX3BJWZ" hidden="1">#REF!</definedName>
    <definedName name="BExU7ZB1JGJFNWIUE0UV5OWC33JL" hidden="1">#REF!</definedName>
    <definedName name="BExU80I6AE5OU7P7F5V7HWIZBJ4P" hidden="1">#REF!</definedName>
    <definedName name="BExU85AUW6RSKQIVXFO60KKE5T20" hidden="1">#REF!</definedName>
    <definedName name="BExU86NB26MCPYIISZ36HADONGT2" hidden="1">#REF!</definedName>
    <definedName name="BExU885EZZNSZV3GP298UJ8LB7OL" hidden="1">#REF!</definedName>
    <definedName name="BExU89XZ24NAEGSD8GN6NKO3596G" hidden="1">#REF!</definedName>
    <definedName name="BExU8FSAUP9TUZ1NO9WXK80QPHWV" hidden="1">#REF!</definedName>
    <definedName name="BExU8FSGATXULCM675VF1KYAHGP1" hidden="1">#REF!</definedName>
    <definedName name="BExU8KFLAN778MBN93NYZB0FV30G" hidden="1">#REF!</definedName>
    <definedName name="BExU8S2O68RLH6LUDGJKFXMKKE5J" hidden="1">#REF!</definedName>
    <definedName name="BExU8UX9JX3XLB47YZ8GFXE0V7R2" hidden="1">#REF!</definedName>
    <definedName name="BExU8V2QEONF9R0X2D3R15MZ0GVY" hidden="1">#REF!</definedName>
    <definedName name="BExU91DC3DGKPZD6LTER2IRTF89C" hidden="1">#REF!</definedName>
    <definedName name="BExU96M1J7P9DZQ3S9H0C12KGYTW" hidden="1">#REF!</definedName>
    <definedName name="BExU9B98E0WUJ89KDTIKL2K0JEM7" hidden="1">#REF!</definedName>
    <definedName name="BExU9F05OR1GZ3057R6UL3WPEIYI" hidden="1">#REF!</definedName>
    <definedName name="BExU9GCSO5YILIKG6VAHN13DL75K" hidden="1">#REF!</definedName>
    <definedName name="BExU9KJOZLO15N11MJVN782NFGJ0" hidden="1">#REF!</definedName>
    <definedName name="BExU9LG29XU2K1GNKRO4438JYQZE" hidden="1">#REF!</definedName>
    <definedName name="BExU9RW36I5Z6JIXUIUB3PJH86LT" hidden="1">#REF!</definedName>
    <definedName name="BExUA28AO7OWDG3H23Q0CL4B7BHW" hidden="1">#REF!</definedName>
    <definedName name="BExUA5O923FFNEBY8BPO1TU3QGBM" hidden="1">#REF!</definedName>
    <definedName name="BExUA6Q4K25VH452AQ3ZIRBCMS61" hidden="1">#REF!</definedName>
    <definedName name="BExUAA0T49Y1REXDIU01PB9EKCZA" hidden="1">#REF!</definedName>
    <definedName name="BExUAFV4JMBSM2SKBQL9NHL0NIBS" hidden="1">#REF!</definedName>
    <definedName name="BExUAMWQODKBXMRH1QCMJLJBF8M7" hidden="1">#REF!</definedName>
    <definedName name="BExUAX8WS5OPVLCDXRGKTU2QMTFO" hidden="1">#REF!</definedName>
    <definedName name="BExUB33FJHDI3XKPQSVL75HO9RQ3" hidden="1">#REF!</definedName>
    <definedName name="BExUB3JHDL430WKBOVB9KNTSWU3Q" hidden="1">#REF!</definedName>
    <definedName name="BExUB8HLEXSBVPZ5AXNQEK96F1N4" hidden="1">#REF!</definedName>
    <definedName name="BExUBCDVZIEA7YT0LPSMHL5ZSERQ" hidden="1">#REF!</definedName>
    <definedName name="BExUBKXBUCN760QYU7Q8GESBWOQH" hidden="1">#REF!</definedName>
    <definedName name="BExUBL83ED0P076RN9RJ8P1MZ299" hidden="1">#REF!</definedName>
    <definedName name="BExUBN64LPXX4Z738WO97YQ5MXMX" hidden="1">#REF!</definedName>
    <definedName name="BExUBNRVHXRIJBHKA2TWL10IFYUF" hidden="1">#REF!</definedName>
    <definedName name="BExUBPV8GB3LLCKQZCK9OFOFPN4G" hidden="1">#REF!</definedName>
    <definedName name="BExUC623BDYEODBN0N4DO6PJQ7NU" hidden="1">#REF!</definedName>
    <definedName name="BExUC8WH8TCKBB5313JGYYQ1WFLT" hidden="1">#REF!</definedName>
    <definedName name="BExUCAEGQZ6PB4AG64761OAR17RY" hidden="1">#REF!</definedName>
    <definedName name="BExUCFCDK6SPH86I6STXX8X3WMC4" hidden="1">#REF!</definedName>
    <definedName name="BExUCLC6AQ5KR6LXSAXV4QQ8ASVG" hidden="1">#REF!</definedName>
    <definedName name="BExUD4IOJ12X3PJG5WXNNGDRCKAP" hidden="1">#REF!</definedName>
    <definedName name="BExUD9WX9BWK72UWVSLYZJLAY5VY" hidden="1">#REF!</definedName>
    <definedName name="BExUDBEUJH9IACZDBL1VAUWPG0QW" hidden="1">#REF!</definedName>
    <definedName name="BExUDEV0CYVO7Y5IQQBEJ6FUY9S6" hidden="1">#REF!</definedName>
    <definedName name="BExUDQ3JPLF15XXZMZ6T43VLXCV3" hidden="1">#REF!</definedName>
    <definedName name="BExUDWOXQGIZW0EAIIYLQUPXF8YV" hidden="1">#REF!</definedName>
    <definedName name="BExUDXAIC17W1FUU8Z10XUAVB7CS" hidden="1">#REF!</definedName>
    <definedName name="BExUE5OMY7OAJQ9WR8C8HG311ORP" hidden="1">#REF!</definedName>
    <definedName name="BExUEFKOQWXXGRNLAOJV2BJ66UB8" hidden="1">#REF!</definedName>
    <definedName name="BExUEJGX3OQQP5KFRJSRCZ70EI9V" hidden="1">#REF!</definedName>
    <definedName name="BExUEYR71COFS2X8PDNU21IPMQEU" hidden="1">#REF!</definedName>
    <definedName name="BExVPRLJ9I6RX45EDVFSQGCPJSOK" hidden="1">#REF!</definedName>
    <definedName name="BExVR15ITEN8TF2H5MGLG77YNGFE" hidden="1">#REF!</definedName>
    <definedName name="BExVR8NAH73TVNEQ6TXX8GAYA4RX" hidden="1">#REF!</definedName>
    <definedName name="BExVS6TAND82CBJNY4L4SO9LKEMV" hidden="1">#REF!</definedName>
    <definedName name="BExVSL787C8E4HFQZ2NVLT35I2XV" hidden="1">#REF!</definedName>
    <definedName name="BExVSTFTVV14SFGHQUOJL5SQ5TX9" hidden="1">#REF!</definedName>
    <definedName name="BExVT3MPE8LQ5JFN3HQIFKSQ80U4" hidden="1">#REF!</definedName>
    <definedName name="BExVT7TRK3NZHPME2TFBXOF1WBR9" hidden="1">#REF!</definedName>
    <definedName name="BExVT9H0R0T7WGQAAC0HABMG54YM" hidden="1">#REF!</definedName>
    <definedName name="BExVTCMDDEDGLUIMUU6BSFHEWTOP" hidden="1">#REF!</definedName>
    <definedName name="BExVTCMDQMLKRA2NQR72XU6Y54IK" hidden="1">#REF!</definedName>
    <definedName name="BExVTCRV8FQ5U9OYWWL44N6KFNHU" hidden="1">#REF!</definedName>
    <definedName name="BExVTNESHPVG0A0KZ7BRX26MS0PF" hidden="1">#REF!</definedName>
    <definedName name="BExVTTJVTNRSBHBTUZ78WG2JM5MK" hidden="1">#REF!</definedName>
    <definedName name="BExVTUAYUR922VXBNO4MN569BULR" hidden="1">#REF!</definedName>
    <definedName name="BExVTW3OZ04QHKTFPPDM5JDNT6C1" hidden="1">#REF!</definedName>
    <definedName name="BExVTXLMYR87BC04D1ERALPUFVPG" hidden="1">#REF!</definedName>
    <definedName name="BExVU6QMM5J49S1312H8AMNK3Y8U" hidden="1">#REF!</definedName>
    <definedName name="BExVUL9V3H8ZF6Y72LQBBN639YAA" hidden="1">#REF!</definedName>
    <definedName name="BExVV5T14N2HZIK7HQ4P2KG09U0J" hidden="1">#REF!</definedName>
    <definedName name="BExVV7R410VYLADLX9LNG63ID6H1" hidden="1">#REF!</definedName>
    <definedName name="BExVVA033OB71P301YYKYS90S2LK" hidden="1">#REF!</definedName>
    <definedName name="BExVVCEED4JEKF59OV0G3T4XFMFO" hidden="1">#REF!</definedName>
    <definedName name="BExVVPFO2J7FMSRPD36909HN4BZJ" hidden="1">#REF!</definedName>
    <definedName name="BExVVQ19AQ3VCARJOC38SF7OYE9Y" hidden="1">#REF!</definedName>
    <definedName name="BExVVQ19TAECID45CS4HXT1RD3AQ" hidden="1">#REF!</definedName>
    <definedName name="BExVW02N3EDFQ9VY9QZNBSZK94UY" hidden="1">#REF!</definedName>
    <definedName name="BExVW3YV5XGIVJ97UUPDJGJ2P15B" hidden="1">#REF!</definedName>
    <definedName name="BExVW5X571GEYR5SCU1Z2DHKWM79" hidden="1">#REF!</definedName>
    <definedName name="BExVW6YTKA098AF57M4PHNQ54XMH" hidden="1">#REF!</definedName>
    <definedName name="BExVWINKCH0V0NUWH363SMXAZE62" hidden="1">#REF!</definedName>
    <definedName name="BExVWYU8EK669NP172GEIGCTVPPA" hidden="1">#REF!</definedName>
    <definedName name="BExVX3HJPV9ZPAY12RMBV261NE68" hidden="1">#REF!</definedName>
    <definedName name="BExVX3MV7PCNP6M1Y9FW4VTH84XU" hidden="1">#REF!</definedName>
    <definedName name="BExVX3MVJ0GHWPP1EL59ZQNKMX0B" hidden="1">#REF!</definedName>
    <definedName name="BExVX3XN2DRJKL8EDBIG58RYQ36R" hidden="1">#REF!</definedName>
    <definedName name="BExVXDZ63PUART77BBR5SI63TPC6" hidden="1">#REF!</definedName>
    <definedName name="BExVXHKI6LFYMGWISMPACMO247HL" hidden="1">#REF!</definedName>
    <definedName name="BExVXLX2BZ5EF2X6R41BTKRJR1NM" hidden="1">#REF!</definedName>
    <definedName name="BExVY11V7U1SAY4QKYE0PBSPD7LW" hidden="1">#REF!</definedName>
    <definedName name="BExVY1SV37DL5YU59HS4IG3VBCP4" hidden="1">#REF!</definedName>
    <definedName name="BExVY3WFGJKSQA08UF9NCMST928Y" hidden="1">#REF!</definedName>
    <definedName name="BExVY7N7APOSX562C86T41J73BNN" hidden="1">#REF!</definedName>
    <definedName name="BExVY7XZS7ZEEEI66TWUYUKRGMHJ" hidden="1">#REF!</definedName>
    <definedName name="BExVY954UOEVQEIC5OFO4NEWVKAQ" hidden="1">#REF!</definedName>
    <definedName name="BExVYHDYIV5397LC02V4FEP8VD6W" hidden="1">#REF!</definedName>
    <definedName name="BExVYOVIZDA18YIQ0A30Q052PCAK" hidden="1">#REF!</definedName>
    <definedName name="BExVYPRVL62K32SK1CXG2808TGHO" hidden="1">#REF!</definedName>
    <definedName name="BExVYQIXPEM6J4JVP78BRHIC05PV" hidden="1">#REF!</definedName>
    <definedName name="BExVYUF7H69PVBL4WXVOCOL5DWRJ" hidden="1">#REF!</definedName>
    <definedName name="BExVYVGWN7SONLVDH9WJ2F1JS264" hidden="1">#REF!</definedName>
    <definedName name="BExVZ9EO732IK6MNMG17Y1EFTJQC" hidden="1">#REF!</definedName>
    <definedName name="BExVZB1Y5J4UL2LKK0363EU7GIJ1" hidden="1">#REF!</definedName>
    <definedName name="BExVZESW4KWQ72XZ6AAT3JSAGMMO" hidden="1">#REF!</definedName>
    <definedName name="BExVZJQVO5LQ0BJH5JEN5NOBIAF6" hidden="1">#REF!</definedName>
    <definedName name="BExVZNXWS91RD7NXV5NE2R3C8WW7" hidden="1">#REF!</definedName>
    <definedName name="BExW0386REQRCQCVT9BCX80UPTRY" hidden="1">#REF!</definedName>
    <definedName name="BExW08X7MUCAUZUT84HH2K0HG8JM" hidden="1">#REF!</definedName>
    <definedName name="BExW0FYP4WXY71CYUG40SUBG9UWU" hidden="1">#REF!</definedName>
    <definedName name="BExW0HBAR94L0RTT4FLGEJ88FO94" hidden="1">#REF!</definedName>
    <definedName name="BExW0HBC1RMZ2GDGOGDTNAOOFO74" hidden="1">#REF!</definedName>
    <definedName name="BExW0J9IAJA75MQMRVGCTZ34V2WA" hidden="1">#REF!</definedName>
    <definedName name="BExW0PJY0QT1YYHEOQPDHHNJJOC5" hidden="1">#REF!</definedName>
    <definedName name="BExW0RI61B4VV0ARXTFVBAWRA1C5" hidden="1">#REF!</definedName>
    <definedName name="BExW0ZFZK22WVH1ET2MVEUVKIIWF" hidden="1">#REF!</definedName>
    <definedName name="BExW1BVUYQTKMOR56MW7RVRX4L1L" hidden="1">#REF!</definedName>
    <definedName name="BExW1F1220628FOMTW5UAATHRJHK" hidden="1">#REF!</definedName>
    <definedName name="BExW1TKA0Z9OP2DTG50GZR5EG8C7" hidden="1">#REF!</definedName>
    <definedName name="BExW1U0JLKQ094DW5MMOI8UHO09V" hidden="1">#REF!</definedName>
    <definedName name="BExW22PGTQTO5C5TK1RQUWPR4X8X" hidden="1">#REF!</definedName>
    <definedName name="BExW27CKTHXIQCUL3RSLAFEQV8VT" hidden="1">#REF!</definedName>
    <definedName name="BExW283NP9D366XFPXLGSCI5UB0L" hidden="1">#REF!</definedName>
    <definedName name="BExW29WF535OHEG91SW5OF7MQBU2" hidden="1">#REF!</definedName>
    <definedName name="BExW2H3C8WJSBW5FGTFKVDVJC4CL" hidden="1">#REF!</definedName>
    <definedName name="BExW2MSCKPGF5K3I7TL4KF5ISUOL" hidden="1">#REF!</definedName>
    <definedName name="BExW2PXK3R97A2O6LXFX77KXWNIY" hidden="1">#REF!</definedName>
    <definedName name="BExW2SMO90FU9W8DVVES6Q4E6BZR" hidden="1">#REF!</definedName>
    <definedName name="BExW35YV9V70DFOPLUGI2W7IYOU2" hidden="1">#REF!</definedName>
    <definedName name="BExW36V9N91OHCUMGWJQL3I5P4JK" hidden="1">#REF!</definedName>
    <definedName name="BExW3EIBA1J9Q9NA9VCGZGRS8WV7" hidden="1">#REF!</definedName>
    <definedName name="BExW3FEO8FI8N6AGQKYEG4SQVJWB" hidden="1">#REF!</definedName>
    <definedName name="BExW3GB28STOMJUSZEIA7YKYNS4Y" hidden="1">#REF!</definedName>
    <definedName name="BExW3QSNZE4DSB6IC96HN8GQBG6R" hidden="1">#REF!</definedName>
    <definedName name="BExW3T1K638HT5E0Y8MMK108P5JT" hidden="1">#REF!</definedName>
    <definedName name="BExW4217ZHL9VO39POSTJOD090WU" hidden="1">#REF!</definedName>
    <definedName name="BExW4GPW71EBF8XPS2QGVQHBCDX3" hidden="1">#REF!</definedName>
    <definedName name="BExW4JKC5837JBPCOJV337ZVYYY3" hidden="1">#REF!</definedName>
    <definedName name="BExW4L7R1NVUKEQSVWZPXWCI6NVN" hidden="1">#REF!</definedName>
    <definedName name="BExW4QR9FV9MP5K610THBSM51RYO" hidden="1">#REF!</definedName>
    <definedName name="BExW4S980QVHHT7SZ0CMVH1Z25PN" hidden="1">#REF!</definedName>
    <definedName name="BExW4W5HHUEZ3O9DYN9KJZWC1FEL" hidden="1">#REF!</definedName>
    <definedName name="BExW4Z029R9E19ZENN3WEA3VDAD1" hidden="1">#REF!</definedName>
    <definedName name="BExW5AZNT6IAZGNF2C879ODHY1B8" hidden="1">#REF!</definedName>
    <definedName name="BExW5EFO6R6U4UQLT4G2G4W9SX94" hidden="1">#REF!</definedName>
    <definedName name="BExW5P2M8MLQGVCGHJE4OPWHO854" hidden="1">#REF!</definedName>
    <definedName name="BExW5WPU27WD4NWZOT0ZEJIDLX5J" hidden="1">#REF!</definedName>
    <definedName name="BExW5X64UZDAB8GEIIQBWQV66NV9" hidden="1">#REF!</definedName>
    <definedName name="BExW61NYOHBXEBCZ80ZJTB38E7BS" hidden="1">#REF!</definedName>
    <definedName name="BExW64T5GUYKW4V1314DJGUR4ABG" hidden="1">#REF!</definedName>
    <definedName name="BExW660AV1TUV2XNUPD65RZR3QOO" hidden="1">#REF!</definedName>
    <definedName name="BExW66LVVZK656PQY1257QMHP2AY" hidden="1">#REF!</definedName>
    <definedName name="BExW6EJPHAP1TWT380AZLXNHR22P" hidden="1">#REF!</definedName>
    <definedName name="BExW6G1PJ38H10DVLL8WPQ736OEB" hidden="1">#REF!</definedName>
    <definedName name="BExW6QE0VJ5RRAQZB4SWWF8JTHCL" hidden="1">#REF!</definedName>
    <definedName name="BExW6WJ2VW51JNF32JZF98WJDRR3" hidden="1">#REF!</definedName>
    <definedName name="BExW74MG1WIOS7FRGX4CXWYNPZV1" hidden="1">#REF!</definedName>
    <definedName name="BExW782LBJUIVCV6ACRLJBIKVJFQ" hidden="1">#REF!</definedName>
    <definedName name="BExW794A74Z5F2K8LVQLD6VSKXUE" hidden="1">#REF!</definedName>
    <definedName name="BExW7NSY9CQA1O23DAZ9TYTC0PAO" hidden="1">#REF!</definedName>
    <definedName name="BExW7Q79RJWXCSWJIY4GLGGQXX5G" hidden="1">#REF!</definedName>
    <definedName name="BExW89DT2OUQ24LOFUS7BMP44P4B" hidden="1">#REF!</definedName>
    <definedName name="BExW8K0SSIPSKBVP06IJ71600HJZ" hidden="1">#REF!</definedName>
    <definedName name="BExW8NM8DJJESE7GF7VGTO2XO6P1" hidden="1">#REF!</definedName>
    <definedName name="BExW8T0GVY3ZYO4ACSBLHS8SH895" hidden="1">#REF!</definedName>
    <definedName name="BExW8YEP73JMMU9HZ08PM4WHJQZ4" hidden="1">#REF!</definedName>
    <definedName name="BExW937AT53OZQRHNWQZ5BVH24IE" hidden="1">#REF!</definedName>
    <definedName name="BExW95LN5N0LYFFVP7GJEGDVDLF0" hidden="1">#REF!</definedName>
    <definedName name="BExW967733Q8RAJOHR2GJ3HO8JIW" hidden="1">#REF!</definedName>
    <definedName name="BExW9G39X58B5FGJEE8EY65TJ80A" hidden="1">#REF!</definedName>
    <definedName name="BExW9JZK2CSFMKED1TX7YD9FRDO3" hidden="1">#REF!</definedName>
    <definedName name="BExW9POK1KIOI0ALS5MZIKTDIYMA" hidden="1">#REF!</definedName>
    <definedName name="BExW9TVLB7OIHTG98I7I4EXBL61S" hidden="1">#REF!</definedName>
    <definedName name="BExXLDE6PN4ESWT3LXJNQCY94NE4" hidden="1">#REF!</definedName>
    <definedName name="BExXLDOYNIS8GLKISUIBXIOW06CA" hidden="1">#REF!</definedName>
    <definedName name="BExXLQVPK2H3IF0NDDA5CT612EUK" hidden="1">#REF!</definedName>
    <definedName name="BExXLR6IO70TYTACKQH9M5PGV24J" hidden="1">#REF!</definedName>
    <definedName name="BExXM065WOLYRYHGHOJE0OOFXA4M" hidden="1">#REF!</definedName>
    <definedName name="BExXM3GUNXVDM82KUR17NNUMQCNI" hidden="1">#REF!</definedName>
    <definedName name="BExXMA28M8SH7MKIGETSDA72WUIZ" hidden="1">#REF!</definedName>
    <definedName name="BExXMOLHIAHDLFSA31PUB36SC3I9" hidden="1">#REF!</definedName>
    <definedName name="BExXMT8T5Z3M2JBQN65X2LKH0YQI" hidden="1">#REF!</definedName>
    <definedName name="BExXN1XNO7H60M9X1E7EVWFJDM5N" hidden="1">#REF!</definedName>
    <definedName name="BExXN22ZOTIW49GPLWFYKVM90FNZ" hidden="1">#REF!</definedName>
    <definedName name="BExXN4C031W9DK73MJHKL8YT1QA8" hidden="1">#REF!</definedName>
    <definedName name="BExXN6QAP8UJQVN4R4BQKPP4QK35" hidden="1">#REF!</definedName>
    <definedName name="BExXN82T396JLSW2X5HYEUZKDISJ" hidden="1">#REF!</definedName>
    <definedName name="BExXNBOA39T2X6Y5Y5GZ5DDNA1AX" hidden="1">#REF!</definedName>
    <definedName name="BExXND6872VJ3M2PGT056WQMWBHD" hidden="1">#REF!</definedName>
    <definedName name="BExXNPM24UN2PGVL9D1TUBFRIKR4" hidden="1">#REF!</definedName>
    <definedName name="BExXNRUWHTVKJZUNKVBFHLNVSDV2" hidden="1">#REF!</definedName>
    <definedName name="BExXNSLYWITH4246M4YVOUIV04ZJ" hidden="1">#REF!</definedName>
    <definedName name="BExXNWYB165VO9MHARCL5WLCHWS0" hidden="1">#REF!</definedName>
    <definedName name="BExXO1G5TG80TSHNS86X0DXO6YHY" hidden="1">#REF!</definedName>
    <definedName name="BExXO278QHQN8JDK5425EJ615ECC" hidden="1">#REF!</definedName>
    <definedName name="BExXO6E9ABFOYA2LVN6RLW4BO9G6" hidden="1">#REF!</definedName>
    <definedName name="BExXO6ZP85325PSLSXWM38N73O6V" hidden="1">#REF!</definedName>
    <definedName name="BExXOBHOP0WGFHI2Y9AO4L440UVQ" hidden="1">#REF!</definedName>
    <definedName name="BExXOHSAD2NSHOLLMZ2JWA4I3I1R" hidden="1">#REF!</definedName>
    <definedName name="BExXOJQBVBDGLVEYZAE7AL8F0VWX" hidden="1">#REF!</definedName>
    <definedName name="BExXOMQ9421Y32TZ81U6YGIP35QU" hidden="1">#REF!</definedName>
    <definedName name="BExXP80B5FGA00JCM7UXKPI3PB7Y" hidden="1">#REF!</definedName>
    <definedName name="BExXP85M4WXYVN1UVHUTOEKEG5XS" hidden="1">#REF!</definedName>
    <definedName name="BExXPDUMN4B85QFXGPSJPII52QR3" hidden="1">#REF!</definedName>
    <definedName name="BExXPELOTHOAG0OWILLAH94OZV5J" hidden="1">#REF!</definedName>
    <definedName name="BExXPS31W1VD2NMIE4E37LHVDF0L" hidden="1">#REF!</definedName>
    <definedName name="BExXPUMU4BLFWI2L0MHMM5F3OUPL" hidden="1">#REF!</definedName>
    <definedName name="BExXPW4T61ZDY62YRA122KZGOYK6" hidden="1">#REF!</definedName>
    <definedName name="BExXPZKYEMVF5JOC14HYOOYQK6JK" hidden="1">#REF!</definedName>
    <definedName name="BExXQ06J7OF0O2FO4WR0QK93RJ17" hidden="1">#REF!</definedName>
    <definedName name="BExXQ89PA10X79WBWOEP1AJX1OQM" hidden="1">#REF!</definedName>
    <definedName name="BExXQCGQGGYSI0LTRVR73MUO50AW" hidden="1">#REF!</definedName>
    <definedName name="BExXQEEXFHDQ8DSRAJSB5ET6J004" hidden="1">#REF!</definedName>
    <definedName name="BExXQH41O5HZAH8BO6HCFY8YC3TU" hidden="1">#REF!</definedName>
    <definedName name="BExXQHPNAFE4M6C2HYRCQNIU9D31" hidden="1">#REF!</definedName>
    <definedName name="BExXQIRBLQSLAJTFL7224FCFUTKH" hidden="1">#REF!</definedName>
    <definedName name="BExXQJIEF5R3QQ6D8HO3NGPU0IQC" hidden="1">#REF!</definedName>
    <definedName name="BExXQMYEOGRO69K9BLZF14USRMVP" hidden="1">#REF!</definedName>
    <definedName name="BExXQS1SGPIQX0ESRMCECOYMUQQJ" hidden="1">#REF!</definedName>
    <definedName name="BExXQU00K9ER4I1WM7T9J0W1E7ZC" hidden="1">#REF!</definedName>
    <definedName name="BExXQU00KOR7XLM8B13DGJ1MIQDY" hidden="1">#REF!</definedName>
    <definedName name="BExXQXG18PS8HGBOS03OSTQ0KEYC" hidden="1">#REF!</definedName>
    <definedName name="BExXQXQT4OAFQT5B0YB3USDJOJOB" hidden="1">#REF!</definedName>
    <definedName name="BExXR3FSEXAHSXEQNJORWFCPX86N" hidden="1">#REF!</definedName>
    <definedName name="BExXR3W3FKYQBLR299HO9RZ70C43" hidden="1">#REF!</definedName>
    <definedName name="BExXR46U23CRRBV6IZT982MAEQKI" hidden="1">#REF!</definedName>
    <definedName name="BExXR8OKAVX7O70V5IYG2PRKXSTI" hidden="1">#REF!</definedName>
    <definedName name="BExXRA6N6XCLQM6XDV724ZIH6G93" hidden="1">#REF!</definedName>
    <definedName name="BExXRABZ1CNKCG6K1MR6OUFHF7J9" hidden="1">#REF!</definedName>
    <definedName name="BExXRBOFETC0OTJ6WY3VPMFH03VB" hidden="1">#REF!</definedName>
    <definedName name="BExXRD13K1S9Y3JGR7CXSONT7RJZ" hidden="1">#REF!</definedName>
    <definedName name="BExXRHIY77F53DUYX7CMZPXGRDAG" hidden="1">#REF!</definedName>
    <definedName name="BExXRIFB4QQ87QIGA9AG0NXP577K" hidden="1">#REF!</definedName>
    <definedName name="BExXRIQ2JF2CVTRDQX2D9SPH7FTN" hidden="1">#REF!</definedName>
    <definedName name="BExXRO4A6VUH1F4XV8N1BRJ4896W" hidden="1">#REF!</definedName>
    <definedName name="BExXRO9N1SNJZGKD90P4K7FU1J0P" hidden="1">#REF!</definedName>
    <definedName name="BExXRV5QP3Z0KAQ1EQT9JYT2FV0L" hidden="1">#REF!</definedName>
    <definedName name="BExXRZ20LZZCW8LVGDK0XETOTSAI" hidden="1">#REF!</definedName>
    <definedName name="BExXRZNM651EJ5HJPGKGTVYLAZQ1" hidden="1">#REF!</definedName>
    <definedName name="BExXS63O4OMWMNXXAODZQFSDG33N" hidden="1">#REF!</definedName>
    <definedName name="BExXSBSP1TOY051HSPEPM0AEIO2M" hidden="1">#REF!</definedName>
    <definedName name="BExXSBY0S70HRJ1R0POASBK3RJTG" hidden="1">#REF!</definedName>
    <definedName name="BExXSC8RFK5D68FJD2HI4K66SA6I" hidden="1">#REF!</definedName>
    <definedName name="BExXSNHC88W4UMXEOIOOATJAIKZO" hidden="1">#REF!</definedName>
    <definedName name="BExXSTBS08WIA9TLALV3UQ2Z3MRG" hidden="1">#REF!</definedName>
    <definedName name="BExXSVQ2WOJJ73YEO8Q2FK60V4G8" hidden="1">#REF!</definedName>
    <definedName name="BExXTHLRNL82GN7KZY3TOLO508N7" hidden="1">#REF!</definedName>
    <definedName name="BExXTINEGPKZ75DCUCEF3QOV6OES" hidden="1">#REF!</definedName>
    <definedName name="BExXTKAV4Y4JQ7D62LKGD89F9WMF" hidden="1">#REF!</definedName>
    <definedName name="BExXTL72MKEQSQH9L2OTFLU8DM2B" hidden="1">#REF!</definedName>
    <definedName name="BExXTM3M4RTCRSX7VGAXGQNPP668" hidden="1">#REF!</definedName>
    <definedName name="BExXTOCF78J7WY6FOVBRY1N2RBBR" hidden="1">#REF!</definedName>
    <definedName name="BExXTP3GYO6Z9RTKKT10XA0UTV3T" hidden="1">#REF!</definedName>
    <definedName name="BExXTZKZ4CG92ZQLIRKEXXH9BFIR" hidden="1">#REF!</definedName>
    <definedName name="BExXU4J2BM2964GD5UZHM752Q4NS" hidden="1">#REF!</definedName>
    <definedName name="BExXU6XDTT7RM93KILIDEYPA9XKF" hidden="1">#REF!</definedName>
    <definedName name="BExXU8VLZA7WLPZ3RAQZGNERUD26" hidden="1">#REF!</definedName>
    <definedName name="BExXUB9RSLSCNN5ETLXY72DAPZZM" hidden="1">#REF!</definedName>
    <definedName name="BExXUFRM82XQIN2T8KGLDQL1IBQW" hidden="1">#REF!</definedName>
    <definedName name="BExXUQEQBF6FI240ZGIF9YXZSRAU" hidden="1">#REF!</definedName>
    <definedName name="BExXUYND6EJO7CJ5KRICV4O1JNWK" hidden="1">#REF!</definedName>
    <definedName name="BExXV1HWKTB46UXT08JLMPP8P4SP" hidden="1">#REF!</definedName>
    <definedName name="BExXV6FWG4H3S2QEUJZYIXILNGJ7" hidden="1">#REF!</definedName>
    <definedName name="BExXVK87BMMO6LHKV0CFDNIQVIBS" hidden="1">#REF!</definedName>
    <definedName name="BExXVKZ9WXPGL6IVY6T61IDD771I" hidden="1">#REF!</definedName>
    <definedName name="BExXW0K72T1Y8K1I4VZT87UY9S2G" hidden="1">#REF!</definedName>
    <definedName name="BExXW27MMXHXUXX78SDTBE1JYTHT" hidden="1">#REF!</definedName>
    <definedName name="BExXW2YIM2MYBSHRIX0RP9D4PRMN" hidden="1">#REF!</definedName>
    <definedName name="BExXWBNE4KTFSXKVSRF6WX039WPB" hidden="1">#REF!</definedName>
    <definedName name="BExXWCEFPM2UFC3LC37H8GSMA5GA" hidden="1">#REF!</definedName>
    <definedName name="BExXWFP5AYE7EHYTJWBZSQ8PQ0YX" hidden="1">#REF!</definedName>
    <definedName name="BExXWVFIBQT8OY1O41FRFPFGXQHK" hidden="1">#REF!</definedName>
    <definedName name="BExXWWXHBZHA9J3N8K47F84X0M0L" hidden="1">#REF!</definedName>
    <definedName name="BExXX4VFN6GIPKDOVB4O409C9E7G" hidden="1">#REF!</definedName>
    <definedName name="BExXXBM521DL8R4ZX7NZ3DBCUOR5" hidden="1">#REF!</definedName>
    <definedName name="BExXXC7OZI33XZ03NRMEP7VRLQK4" hidden="1">#REF!</definedName>
    <definedName name="BExXXH5N3NKBQ7BCJPJTBF8CYM2Q" hidden="1">#REF!</definedName>
    <definedName name="BExXXKWLM4D541BH6O8GOJMHFHMW" hidden="1">#REF!</definedName>
    <definedName name="BExXXPPA1Q87XPI97X0OXCPBPDON" hidden="1">#REF!</definedName>
    <definedName name="BExXXVUDA98IZTQ6MANKU4MTTDVR" hidden="1">#REF!</definedName>
    <definedName name="BExXXZQNZY6IZI45DJXJK0MQZWA7" hidden="1">#REF!</definedName>
    <definedName name="BExXY0SAZOPJMDG9GOR625UDCCS8" hidden="1">#REF!</definedName>
    <definedName name="BExXY2FR7PFLXNGA6J0Z6IQF8TYJ" hidden="1">#REF!</definedName>
    <definedName name="BExXY5QFG6QP94SFT3935OBM8Y4K" hidden="1">#REF!</definedName>
    <definedName name="BExXY7TYEBFXRYUYIFHTN65RJ8EW" hidden="1">#REF!</definedName>
    <definedName name="BExXYLBHANUXC5FCTDDTGOVD3GQS" hidden="1">#REF!</definedName>
    <definedName name="BExXYMNYAYH3WA2ZCFAYKZID9ZCI" hidden="1">#REF!</definedName>
    <definedName name="BExXYYT12SVN2VDMLVNV4P3ISD8T" hidden="1">#REF!</definedName>
    <definedName name="BExXYZPDV04BCYM7A3VHE46AL8IQ" hidden="1">#REF!</definedName>
    <definedName name="BExXZ3WEYVVV9XKKD5E86QEX5U57" hidden="1">#REF!</definedName>
    <definedName name="BExXZ4CKWN3R9HA311KINBA3R2K4" hidden="1">#REF!</definedName>
    <definedName name="BExXZ6QU5C0UMWY7U4BHVZNIPANK" hidden="1">#REF!</definedName>
    <definedName name="BExXZEDWUYH25UZMW2QU2RXFILJE" hidden="1">#REF!</definedName>
    <definedName name="BExXZFVV4YB42AZ3H1I40YG3JAPU" hidden="1">#REF!</definedName>
    <definedName name="BExXZHJ9T2JELF12CHHGD54J1B0C" hidden="1">#REF!</definedName>
    <definedName name="BExXZM14XID3OAA88OURJ7QSZW1E" hidden="1">#REF!</definedName>
    <definedName name="BExXZNJ2X1TK2LRK5ZY3MX49H5T7" hidden="1">#REF!</definedName>
    <definedName name="BExXZOVPCEP495TQSON6PSRQ8XCY" hidden="1">#REF!</definedName>
    <definedName name="BExXZXKH7NBARQQAZM69Z57IH1MM" hidden="1">#REF!</definedName>
    <definedName name="BExY05T95YHBLI9ZYWFFT2O2B871" hidden="1">#REF!</definedName>
    <definedName name="BExY07WSDH5QEVM7BJXJK2ZRAI1O" hidden="1">#REF!</definedName>
    <definedName name="BExY0C3UBVC4M59JIRXVQ8OWAJC1" hidden="1">#REF!</definedName>
    <definedName name="BExY0OE8GFHMLLTEAFIOQTOPEVPB" hidden="1">#REF!</definedName>
    <definedName name="BExY0OJHW85S0VKBA8T4HTYPYBOS" hidden="1">#REF!</definedName>
    <definedName name="BExY0T1E034D7XAXNC6F7540LLIE" hidden="1">#REF!</definedName>
    <definedName name="BExY0XTZLHN49J2JH94BYTKBJLT3" hidden="1">#REF!</definedName>
    <definedName name="BExY11FH9TXHERUYGG8FE50U7H7J" hidden="1">#REF!</definedName>
    <definedName name="BExY180UKNW5NIAWD6ZUYTFEH8QS" hidden="1">#REF!</definedName>
    <definedName name="BExY1B62JAF3X4SOHJ4OK48OJ0CQ" hidden="1">#REF!</definedName>
    <definedName name="BExY1DPTV4LSY9MEOUGXF8X052NA" hidden="1">#REF!</definedName>
    <definedName name="BExY1FIMLW9L499KIE7ZJ706UYLM" hidden="1">#REF!</definedName>
    <definedName name="BExY1GK9ELBEKDD7O6HR6DUO8YGO" hidden="1">#REF!</definedName>
    <definedName name="BExY1NWOXXFV9GGZ3PX444LZ8TVX" hidden="1">#REF!</definedName>
    <definedName name="BExY1ONMI973LYH6W67SZIDXWDA0" hidden="1">#REF!</definedName>
    <definedName name="BExY1QGD0SPOLFG5XUT153ID17G3" hidden="1">#REF!</definedName>
    <definedName name="BExY1UCL0RND63LLSM9X5SFRG117" hidden="1">#REF!</definedName>
    <definedName name="BExY1WAT3937L08HLHIRQHMP2A3H" hidden="1">#REF!</definedName>
    <definedName name="BExY1YEBOSLMID7LURP8QB46AI91" hidden="1">#REF!</definedName>
    <definedName name="BExY2FS4LFX9OHOTQT7SJ2PXAC25" hidden="1">#REF!</definedName>
    <definedName name="BExY2GDPCZPVU0IQ6IJIB1YQQRQ6" hidden="1">#REF!</definedName>
    <definedName name="BExY2GTSZ3VA9TXLY7KW1LIAKJ61" hidden="1">#REF!</definedName>
    <definedName name="BExY2IXBR1SGYZH08T7QHKEFS8HA" hidden="1">#REF!</definedName>
    <definedName name="BExY2Q4B5FUDA5VU4VRUHX327QN0" hidden="1">#REF!</definedName>
    <definedName name="BExY300C1PJY908RE65HBVBE3GHW" hidden="1">#REF!</definedName>
    <definedName name="BExY3BUHF49HBMC20Z30YPLFCPS7" hidden="1">#REF!</definedName>
    <definedName name="BExY3C59PDF2BON135CH8LLYNO9W" hidden="1">#REF!</definedName>
    <definedName name="BExY3FAME3HIN2RXBJJ7BFZOQELW" hidden="1">#REF!</definedName>
    <definedName name="BExY3HOSK7YI364K15OX70AVR6F1" hidden="1">#REF!</definedName>
    <definedName name="BExY3JXT10HDV8IRQXYNHEEU49VD" hidden="1">#REF!</definedName>
    <definedName name="BExY3PS9FF16S8QWSYU89GM4E8VB" hidden="1">#REF!</definedName>
    <definedName name="BExY3T89AUR83SOAZZ3OMDEJDQ39" hidden="1">#REF!</definedName>
    <definedName name="BExY3YMHKXSM8ZA6J2QVK2F5QV01" hidden="1">#REF!</definedName>
    <definedName name="BExY4DRA1NB56I6KHB22C0U0NKPH" hidden="1">#REF!</definedName>
    <definedName name="BExY4DWRD206ZWZOQCX8IIHBZWVU" hidden="1">#REF!</definedName>
    <definedName name="BExY4MG771JQ84EMIVB6HQGGHZY7" hidden="1">#REF!</definedName>
    <definedName name="BExY4PQUTBYZGBCOH80JJH5VLRD6" hidden="1">#REF!</definedName>
    <definedName name="BExY4PWCSFB8P3J3TBQB2MD67263" hidden="1">#REF!</definedName>
    <definedName name="BExY4RZW3KK11JLYBA4DWZ92M6LQ" hidden="1">#REF!</definedName>
    <definedName name="BExY4SW8AV0ZS8G2TZLIRJTOBSGD" hidden="1">#REF!</definedName>
    <definedName name="BExY4XOVTTNVZ577RLIEC7NZQFIX" hidden="1">#REF!</definedName>
    <definedName name="BExY50JAF5CG01GTHAUS7I4ZLUDC" hidden="1">#REF!</definedName>
    <definedName name="BExY53J7EXFEOFTRNAHLK7IH3ACB" hidden="1">#REF!</definedName>
    <definedName name="BExY5515SJTJS3VM80M3YYR0WF37" hidden="1">#REF!</definedName>
    <definedName name="BExY5515WE39FQ3EG5QHG67V9C0O" hidden="1">#REF!</definedName>
    <definedName name="BExY5986WNAD8NFCPXC9TVLBU4FG" hidden="1">#REF!</definedName>
    <definedName name="BExY5BXBLQUW4SOF44M3WMGHRNE2" hidden="1">#REF!</definedName>
    <definedName name="BExY5DF9MS25IFNWGJ1YAS5MDN8R" hidden="1">#REF!</definedName>
    <definedName name="BExY5ERVGL3UM2MGT8LJ0XPKTZEK" hidden="1">#REF!</definedName>
    <definedName name="BExY5EX6NJFK8W754ZVZDN5DS04K" hidden="1">#REF!</definedName>
    <definedName name="BExY5S3XD1NJT109CV54IFOHVLQ6" hidden="1">#REF!</definedName>
    <definedName name="BExY5TB2VAI3GHKCPXMCVIOM8B8W" hidden="1">#REF!</definedName>
    <definedName name="BExY6KVS1MMZ2R34PGEFR2BMTU9W" hidden="1">#REF!</definedName>
    <definedName name="BExY6Q9YY7LW745GP7CYOGGSPHGE" hidden="1">#REF!</definedName>
    <definedName name="BExZIA3C8LKJTEH3MKQ57KJH5TA2" hidden="1">#REF!</definedName>
    <definedName name="BExZIIHH3QNQE3GFMHEE4UMHY6WQ" hidden="1">#REF!</definedName>
    <definedName name="BExZIYO22G5UXOB42GDLYGVRJ6U7" hidden="1">#REF!</definedName>
    <definedName name="BExZJ7I9T8XU4MZRKJ1VVU76V2LZ" hidden="1">#REF!</definedName>
    <definedName name="BExZJA22HQFUO0AXG89KJGS2WE03" hidden="1">#REF!</definedName>
    <definedName name="BExZJMY170JCUU1RWASNZ1HJPRTA" hidden="1">#REF!</definedName>
    <definedName name="BExZJOQR77H0P4SUKVYACDCFBBXO" hidden="1">#REF!</definedName>
    <definedName name="BExZJS6RG34ODDY9HMZ0O34MEMSB" hidden="1">#REF!</definedName>
    <definedName name="BExZJU4ZJUO53Z0ZDKXRX3KI682X" hidden="1">#REF!</definedName>
    <definedName name="BExZK34NR4BAD7HJAP7SQ926UQP3" hidden="1">#REF!</definedName>
    <definedName name="BExZK3FGPHH5H771U7D5XY7XBS6E" hidden="1">#REF!</definedName>
    <definedName name="BExZKGRIH1C8XY2R7Z1LHBXCBRJC" hidden="1">#REF!</definedName>
    <definedName name="BExZKHYORG3O8C772XPFHM1N8T80" hidden="1">#REF!</definedName>
    <definedName name="BExZKJRF2IRR57DG9CLC7MSHWNNN" hidden="1">#REF!</definedName>
    <definedName name="BExZKV5GYXO0X760SBD9TWTIQHGI" hidden="1">#REF!</definedName>
    <definedName name="BExZL6E4YVXRUN7ZGF2BIGIXFR8K" hidden="1">#REF!</definedName>
    <definedName name="BExZLCDWOXSAL3E45Y87GOH1NUUX" hidden="1">#REF!</definedName>
    <definedName name="BExZLGVLMKTPFXG42QYT0PO81G7F" hidden="1">#REF!</definedName>
    <definedName name="BExZLHRZMB1LAT56CZDZRRPS2Q5E" hidden="1">#REF!</definedName>
    <definedName name="BExZLKMK7LRK14S09WLMH7MXSQXM" hidden="1">#REF!</definedName>
    <definedName name="BExZLT5ZPFGYISDYWOPOK90JLRBR" hidden="1">#REF!</definedName>
    <definedName name="BExZM7JVLG0W8EG5RBU915U3SKBY" hidden="1">#REF!</definedName>
    <definedName name="BExZM85FOVUFF110XMQ9O2ODSJUK" hidden="1">#REF!</definedName>
    <definedName name="BExZMF1MMTZ1TA14PZ8ASSU2CBSP" hidden="1">#REF!</definedName>
    <definedName name="BExZMKL5YQZD7F0FUCSVFGLPFK52" hidden="1">#REF!</definedName>
    <definedName name="BExZMOC3VNZALJM71X2T6FV91GTB" hidden="1">#REF!</definedName>
    <definedName name="BExZMXH39OB0I43XEL3K11U3G9PM" hidden="1">#REF!</definedName>
    <definedName name="BExZMZQ3RBKDHT5GLFNLS52OSJA0" hidden="1">#REF!</definedName>
    <definedName name="BExZN2F7Y2J2L2LN5WZRG949MS4A" hidden="1">#REF!</definedName>
    <definedName name="BExZN847WUWKRYTZWG9TCQZJS3OL" hidden="1">#REF!</definedName>
    <definedName name="BExZNH3VISFF4NQI11BZDP5IQ7VG" hidden="1">#REF!</definedName>
    <definedName name="BExZNIB2Z0PW4MJVTRVEDQX8NTGC" hidden="1">#REF!</definedName>
    <definedName name="BExZNJ1Y8RSOGU7HCLNI4JJ9WA8U" hidden="1">#REF!</definedName>
    <definedName name="BExZNJYCFYVMAOI62GB2BABK1ELE" hidden="1">#REF!</definedName>
    <definedName name="BExZNT3IENBP4PJ3O1VRGS96XB1T" hidden="1">#REF!</definedName>
    <definedName name="BExZNV707LIU6Z5H6QI6H67LHTI1" hidden="1">#REF!</definedName>
    <definedName name="BExZNVCBKB930QQ9QW7KSGOZ0V1M" hidden="1">#REF!</definedName>
    <definedName name="BExZNW8QJ18X0RSGFDWAE9ZSDX39" hidden="1">#REF!</definedName>
    <definedName name="BExZNZ8LLGVOURFJ5VB7NQL1X2ON" hidden="1">#REF!</definedName>
    <definedName name="BExZNZDWRS6Q40L8OCWFEIVI0A1O" hidden="1">#REF!</definedName>
    <definedName name="BExZO237N1JX4O3DZUDFZ7ON1D9R" hidden="1">#REF!</definedName>
    <definedName name="BExZOBO9NYLGVJQ31LVQ9XS2ZT4N" hidden="1">#REF!</definedName>
    <definedName name="BExZOEIVPQXLMQIOFZKVB6QU4PL2" hidden="1">#REF!</definedName>
    <definedName name="BExZOETNB1CJ3Y2RKLI1ZK0S8Z6H" hidden="1">#REF!</definedName>
    <definedName name="BExZOGBLV9VKIJSZA9FTH6F6I902" hidden="1">#REF!</definedName>
    <definedName name="BExZOL9K1RUXBTLZ6FJ65BIE9G5R" hidden="1">#REF!</definedName>
    <definedName name="BExZOREMVSK4E5VSWM838KHUB8AI" hidden="1">#REF!</definedName>
    <definedName name="BExZOVR745T5P1KS9NV2PXZPZVRG" hidden="1">#REF!</definedName>
    <definedName name="BExZOZSWGLSY2XYVRIS6VSNJDSGD" hidden="1">#REF!</definedName>
    <definedName name="BExZP7AIJKLM6C6CSUIIFAHFBNX2" hidden="1">#REF!</definedName>
    <definedName name="BExZPFU3AP7RASS5X21Q6MTP5DI1" hidden="1">#REF!</definedName>
    <definedName name="BExZPQ0XY507N8FJMVPKCTK8HC9H" hidden="1">#REF!</definedName>
    <definedName name="BExZPUO3WXZZLJS5CMNV98Z7IUYV" hidden="1">#REF!</definedName>
    <definedName name="BExZPWBJ4H8RND8XVKNCJ474L2J6" hidden="1">#REF!</definedName>
    <definedName name="BExZQ37OVBR25U32CO2YYVPZOMR5" hidden="1">#REF!</definedName>
    <definedName name="BExZQ3IHNAFF2HI20IH754T349LH" hidden="1">#REF!</definedName>
    <definedName name="BExZQ3NT7H06VO0AR48WHZULZB93" hidden="1">#REF!</definedName>
    <definedName name="BExZQ7PJU07SEJMDX18U9YVDC2GU" hidden="1">#REF!</definedName>
    <definedName name="BExZQ97GRS1JT451BUNZG7OVGF7Q" hidden="1">#REF!</definedName>
    <definedName name="BExZQIHTGHK7OOI2Y2PN3JYBY82I" hidden="1">#REF!</definedName>
    <definedName name="BExZQJJMGU5MHQOILGXGJPAQI5XI" hidden="1">#REF!</definedName>
    <definedName name="BExZQXBYEBN28QUH1KOVW6KKA5UM" hidden="1">#REF!</definedName>
    <definedName name="BExZQZKT146WEN8FTVZ7Y5TSB8L5" hidden="1">#REF!</definedName>
    <definedName name="BExZR485AKBH93YZ08CMUC3WROED" hidden="1">#REF!</definedName>
    <definedName name="BExZR7TL98P2PPUVGIZYR5873DWW" hidden="1">#REF!</definedName>
    <definedName name="BExZRF5UGVC58CUYYSCNLU9ONWKY" hidden="1">#REF!</definedName>
    <definedName name="BExZRGD1603X5ACFALUUDKCD7X48" hidden="1">#REF!</definedName>
    <definedName name="BExZRGNSUPG6TBX2L292MP1PLVMU" hidden="1">#REF!</definedName>
    <definedName name="BExZRP1X6UVLN1UOLHH5VF4STP1O" hidden="1">#REF!</definedName>
    <definedName name="BExZRQ930U6OCYNV00CH5I0Q4LPE" hidden="1">#REF!</definedName>
    <definedName name="BExZRW8W514W8OZ72YBONYJ64GXF" hidden="1">#REF!</definedName>
    <definedName name="BExZRWJP2BUVFJPO8U8ATQEP0LZU" hidden="1">#REF!</definedName>
    <definedName name="BExZRYN6TKLS1N70DLRI2IKWN37Q" hidden="1">#REF!</definedName>
    <definedName name="BExZS1CBTC8QC8S2HIB93A2TPFQA" hidden="1">#REF!</definedName>
    <definedName name="BExZS2OY9JTSSP01ZQ6V2T2LO5R9" hidden="1">#REF!</definedName>
    <definedName name="BExZSI9USDLZAN8LI8M4YYQL24GZ" hidden="1">#REF!</definedName>
    <definedName name="BExZSS0LA2JY4ZLJ1Z5YCMLJJZCH" hidden="1">#REF!</definedName>
    <definedName name="BExZSYRAL38T8SFTHLEC94VZAPTB" hidden="1">#REF!</definedName>
    <definedName name="BExZSZ21VX9ESDG8PFXHDLT82KLO" hidden="1">#REF!</definedName>
    <definedName name="BExZT099CSLD6DJMIKJKIXDO8GD5" hidden="1">#REF!</definedName>
    <definedName name="BExZT4G9XWEXQ18D0PEKSEHI6WID" hidden="1">#REF!</definedName>
    <definedName name="BExZTAQV2QVSZY5Y3VCCWUBSBW9P" hidden="1">#REF!</definedName>
    <definedName name="BExZTC8S1L60TW34BLBQLDKD9RH4" hidden="1">#REF!</definedName>
    <definedName name="BExZTCP3AS1RQUH3NNZGOJY7ORHW" hidden="1">#REF!</definedName>
    <definedName name="BExZTHSI2FX56PWRSNX9H5EWTZFO" hidden="1">#REF!</definedName>
    <definedName name="BExZTI3AL8B1G2062QTLOCKY8I8C" hidden="1">#REF!</definedName>
    <definedName name="BExZTJL3HVBFY139H6CJHEQCT1EL" hidden="1">#REF!</definedName>
    <definedName name="BExZTLOL8OPABZI453E0KVNA1GJS" hidden="1">#REF!</definedName>
    <definedName name="BExZTT6J3X0TOX0ZY6YPLUVMCW9X" hidden="1">#REF!</definedName>
    <definedName name="BExZTW6ECBRA0BBITWBQ8R93RMCL" hidden="1">#REF!</definedName>
    <definedName name="BExZTYQ1JEJ7OY2XU5OVPIV2ST7B" hidden="1">#REF!</definedName>
    <definedName name="BExZU2BHYAOKSCBM3C5014ZF6IXS" hidden="1">#REF!</definedName>
    <definedName name="BExZU2RMJTXOCS0ROPMYPE6WTD87" hidden="1">#REF!</definedName>
    <definedName name="BExZUF7G8FENTJKH9R1XUWXM6CWD" hidden="1">#REF!</definedName>
    <definedName name="BExZUNARUJBIZ08VCAV3GEVBIR3D" hidden="1">#REF!</definedName>
    <definedName name="BExZUSZSJZU49WES7TCI0N0HW4M5" hidden="1">#REF!</definedName>
    <definedName name="BExZUSZT5496UMBP4LFSLTR1GVEW" hidden="1">#REF!</definedName>
    <definedName name="BExZUT54340I38GVCV79EL116WR0" hidden="1">#REF!</definedName>
    <definedName name="BExZUYDULCX65H9OZ9JHPBNKF3MI" hidden="1">#REF!</definedName>
    <definedName name="BExZV2QD5ZDK3AGDRULLA7JB46C3" hidden="1">#REF!</definedName>
    <definedName name="BExZV4OFC4E044NV2AK8G2UA1XAF" hidden="1">#REF!</definedName>
    <definedName name="BExZVBQ29OM0V8XAL3HL0JIM0MMU" hidden="1">#REF!</definedName>
    <definedName name="BExZVCRRWDAEMKOMWLKW8Y589BTB" hidden="1">#REF!</definedName>
    <definedName name="BExZVEPYS6HYXG8RN9GMWZTHDEMK" hidden="1">#REF!</definedName>
    <definedName name="BExZVLM4T9ORS4ZWHME46U4Q103C" hidden="1">#REF!</definedName>
    <definedName name="BExZVM7OZWPPRH5YQW50EYMMIW1A" hidden="1">#REF!</definedName>
    <definedName name="BExZVPYGX2C5OSHMZ6F0KBKZ6B1S" hidden="1">#REF!</definedName>
    <definedName name="BExZVW92BIGOE7S7BGNAK369OBAA" hidden="1">#REF!</definedName>
    <definedName name="BExZW5UARC8W9AQNLJX2I5WQWS5F" hidden="1">#REF!</definedName>
    <definedName name="BExZW7HRGN6A9YS41KI2B2UUMJ7X" hidden="1">#REF!</definedName>
    <definedName name="BExZW8ZPNV43UXGOT98FDNIBQHZY" hidden="1">#REF!</definedName>
    <definedName name="BExZWKZ5N3RDXU8MZ8HQVYYD8O0F" hidden="1">#REF!</definedName>
    <definedName name="BExZWO4ITR24TI60TY7ZB4VTJJ3K" hidden="1">#REF!</definedName>
    <definedName name="BExZWSMC9T48W74GFGQCIUJ8ZPP3" hidden="1">#REF!</definedName>
    <definedName name="BExZWTO13WI5HYOD923V9HWRJYKJ" hidden="1">#REF!</definedName>
    <definedName name="BExZWUF2V4HY3HI8JN9ZVPRWK1H3" hidden="1">#REF!</definedName>
    <definedName name="BExZWX45URTK9KYDJHEXL1OTZ833" hidden="1">#REF!</definedName>
    <definedName name="BExZX0EWQEZO86WDAD9A4EAEZ012" hidden="1">#REF!</definedName>
    <definedName name="BExZX1WSR48BBWSFW7QP7EUMPQM7" hidden="1">#REF!</definedName>
    <definedName name="BExZX2T6ZT2DZLYSDJJBPVIT5OK2" hidden="1">#REF!</definedName>
    <definedName name="BExZX8I6XYE9MJFC5JUG3ZJE9YCS" hidden="1">#REF!</definedName>
    <definedName name="BExZXOJDELULNLEH7WG0OYJT0NJ4" hidden="1">#REF!</definedName>
    <definedName name="BExZXOOTRNUK8LGEAZ8ZCFW9KXQ1" hidden="1">#REF!</definedName>
    <definedName name="BExZXT6JOXNKEDU23DKL8XZAJZIH" hidden="1">#REF!</definedName>
    <definedName name="BExZXUTYW1HWEEZ1LIX4OQWC7HL1" hidden="1">#REF!</definedName>
    <definedName name="BExZXY4NKQL9QD76YMQJ15U1C2G8" hidden="1">#REF!</definedName>
    <definedName name="BExZXYA4YA3LROELPDUCJ8SP9YM0" hidden="1">#REF!</definedName>
    <definedName name="BExZXYQ7U5G08FQGUIGYT14QCBOF" hidden="1">#REF!</definedName>
    <definedName name="BExZY02V77YJBMODJSWZOYCMPS5X" hidden="1">#REF!</definedName>
    <definedName name="BExZY49QRZIR6CA41LFA9LM6EULU" hidden="1">#REF!</definedName>
    <definedName name="BExZZ24YQOBUJTDPVU4JE2DI81OU" hidden="1">#REF!</definedName>
    <definedName name="BExZZ2FQA9A8C7CJKMEFQ9VPSLCE" hidden="1">#REF!</definedName>
    <definedName name="BExZZC6HAIITD2LG9VYL7VF2213L" hidden="1">#REF!</definedName>
    <definedName name="BExZZCHAVHW8C2H649KRGVQ0WVRT" hidden="1">#REF!</definedName>
    <definedName name="BExZZTK54OTLF2YB68BHGOS27GEN" hidden="1">#REF!</definedName>
    <definedName name="BExZZX5LNMXWHX5WKP9XRZI1YZA1" hidden="1">#REF!</definedName>
    <definedName name="BExZZXB3JQQG4SIZS4MRU6NNW7HI" hidden="1">#REF!</definedName>
    <definedName name="BExZZZEMIIFKMLLV4DJKX5TB9R5V" hidden="1">#REF!</definedName>
    <definedName name="bfg" hidden="1">{#N/A,#N/A,TRUE,"Historicals";#N/A,#N/A,TRUE,"Charts";#N/A,#N/A,TRUE,"Forecasts"}</definedName>
    <definedName name="BG_Del" hidden="1">15</definedName>
    <definedName name="BG_Ins" hidden="1">4</definedName>
    <definedName name="BG_Mod" hidden="1">6</definedName>
    <definedName name="bgt">#REF!</definedName>
    <definedName name="bgtyu" hidden="1">{"'Break down'!$A$4"}</definedName>
    <definedName name="bgyuio" hidden="1">{"'Break down'!$A$4"}</definedName>
    <definedName name="blabla"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ck">0</definedName>
    <definedName name="blah" hidden="1">#REF!</definedName>
    <definedName name="BLPB1" hidden="1">#REF!</definedName>
    <definedName name="BLPH1" hidden="1">#REF!</definedName>
    <definedName name="BLPH10" hidden="1">#REF!</definedName>
    <definedName name="BLPH100" hidden="1">#REF!</definedName>
    <definedName name="BLPH1000" hidden="1">#REF!</definedName>
    <definedName name="BLPH1001" hidden="1">#REF!</definedName>
    <definedName name="BLPH1002" hidden="1">#REF!</definedName>
    <definedName name="BLPH1003" hidden="1">#REF!</definedName>
    <definedName name="BLPH1004" hidden="1">#REF!</definedName>
    <definedName name="BLPH1005" hidden="1">#REF!</definedName>
    <definedName name="BLPH1006" hidden="1">#REF!</definedName>
    <definedName name="BLPH1007" hidden="1">#REF!</definedName>
    <definedName name="BLPH1008" hidden="1">#REF!</definedName>
    <definedName name="BLPH1009" hidden="1">#REF!</definedName>
    <definedName name="BLPH101" hidden="1">#REF!</definedName>
    <definedName name="BLPH1010" hidden="1">#REF!</definedName>
    <definedName name="BLPH1011" hidden="1">#REF!</definedName>
    <definedName name="BLPH1012" hidden="1">#REF!</definedName>
    <definedName name="BLPH1013" hidden="1">#REF!</definedName>
    <definedName name="BLPH1014" hidden="1">#REF!</definedName>
    <definedName name="BLPH1015" hidden="1">#REF!</definedName>
    <definedName name="BLPH1016" hidden="1">#REF!</definedName>
    <definedName name="BLPH1017" hidden="1">#REF!</definedName>
    <definedName name="BLPH1018" hidden="1">#REF!</definedName>
    <definedName name="BLPH1019" hidden="1">#REF!</definedName>
    <definedName name="BLPH102" hidden="1">#REF!</definedName>
    <definedName name="BLPH1020" hidden="1">#REF!</definedName>
    <definedName name="BLPH1021" hidden="1">#REF!</definedName>
    <definedName name="BLPH1022" hidden="1">#REF!</definedName>
    <definedName name="BLPH1023" hidden="1">#REF!</definedName>
    <definedName name="BLPH1024" hidden="1">#REF!</definedName>
    <definedName name="BLPH1025" hidden="1">#REF!</definedName>
    <definedName name="BLPH1026" hidden="1">#REF!</definedName>
    <definedName name="BLPH1027" hidden="1">#REF!</definedName>
    <definedName name="BLPH1028" hidden="1">#REF!</definedName>
    <definedName name="BLPH1029" hidden="1">#REF!</definedName>
    <definedName name="BLPH103" hidden="1">#REF!</definedName>
    <definedName name="BLPH1030" hidden="1">#REF!</definedName>
    <definedName name="BLPH1031" hidden="1">#REF!</definedName>
    <definedName name="BLPH1032" hidden="1">#REF!</definedName>
    <definedName name="BLPH1033" hidden="1">#REF!</definedName>
    <definedName name="BLPH1034" hidden="1">#REF!</definedName>
    <definedName name="BLPH1035" hidden="1">#REF!</definedName>
    <definedName name="BLPH1036" hidden="1">#REF!</definedName>
    <definedName name="BLPH1037" hidden="1">#REF!</definedName>
    <definedName name="BLPH1038" hidden="1">#REF!</definedName>
    <definedName name="BLPH1039" hidden="1">#REF!</definedName>
    <definedName name="BLPH104" hidden="1">#REF!</definedName>
    <definedName name="BLPH1040" hidden="1">#REF!</definedName>
    <definedName name="BLPH1041" hidden="1">#REF!</definedName>
    <definedName name="BLPH1042" hidden="1">#REF!</definedName>
    <definedName name="BLPH1043" hidden="1">#REF!</definedName>
    <definedName name="BLPH1044" hidden="1">#REF!</definedName>
    <definedName name="BLPH1045" hidden="1">#REF!</definedName>
    <definedName name="BLPH1046" hidden="1">#REF!</definedName>
    <definedName name="BLPH1047" hidden="1">#REF!</definedName>
    <definedName name="BLPH1048" hidden="1">#REF!</definedName>
    <definedName name="BLPH1049" hidden="1">#REF!</definedName>
    <definedName name="BLPH105" hidden="1">#REF!</definedName>
    <definedName name="BLPH1050" hidden="1">#REF!</definedName>
    <definedName name="BLPH1051" hidden="1">#REF!</definedName>
    <definedName name="BLPH1052" hidden="1">#REF!</definedName>
    <definedName name="BLPH1053" hidden="1">#REF!</definedName>
    <definedName name="BLPH1054" hidden="1">#REF!</definedName>
    <definedName name="BLPH1055" hidden="1">#REF!</definedName>
    <definedName name="BLPH1056" hidden="1">#REF!</definedName>
    <definedName name="BLPH1057" hidden="1">#REF!</definedName>
    <definedName name="BLPH1058" hidden="1">#REF!</definedName>
    <definedName name="BLPH1059" hidden="1">#REF!</definedName>
    <definedName name="BLPH106" hidden="1">#REF!</definedName>
    <definedName name="BLPH1060" hidden="1">#REF!</definedName>
    <definedName name="BLPH1061" hidden="1">#REF!</definedName>
    <definedName name="BLPH1062" hidden="1">#REF!</definedName>
    <definedName name="BLPH1063" hidden="1">#REF!</definedName>
    <definedName name="BLPH1064" hidden="1">#REF!</definedName>
    <definedName name="BLPH1065" hidden="1">#REF!</definedName>
    <definedName name="BLPH1066" hidden="1">#REF!</definedName>
    <definedName name="BLPH1067" hidden="1">#REF!</definedName>
    <definedName name="BLPH1068" hidden="1">#REF!</definedName>
    <definedName name="BLPH1069" hidden="1">#REF!</definedName>
    <definedName name="BLPH107" hidden="1">#REF!</definedName>
    <definedName name="BLPH1070" hidden="1">#REF!</definedName>
    <definedName name="BLPH1071" hidden="1">#REF!</definedName>
    <definedName name="BLPH1072" hidden="1">#REF!</definedName>
    <definedName name="BLPH1073" hidden="1">#REF!</definedName>
    <definedName name="BLPH1074" hidden="1">#REF!</definedName>
    <definedName name="BLPH1075" hidden="1">#REF!</definedName>
    <definedName name="BLPH1076" hidden="1">#REF!</definedName>
    <definedName name="BLPH1077" hidden="1">#REF!</definedName>
    <definedName name="BLPH1078" hidden="1">#REF!</definedName>
    <definedName name="BLPH1079" hidden="1">#REF!</definedName>
    <definedName name="BLPH108" hidden="1">#REF!</definedName>
    <definedName name="BLPH1080" hidden="1">#REF!</definedName>
    <definedName name="BLPH1081" hidden="1">#REF!</definedName>
    <definedName name="BLPH1082" hidden="1">#REF!</definedName>
    <definedName name="BLPH1083" hidden="1">#REF!</definedName>
    <definedName name="BLPH1084" hidden="1">#REF!</definedName>
    <definedName name="BLPH1085" hidden="1">#REF!</definedName>
    <definedName name="BLPH1086" hidden="1">#REF!</definedName>
    <definedName name="BLPH1087" hidden="1">#REF!</definedName>
    <definedName name="BLPH1088" hidden="1">#REF!</definedName>
    <definedName name="BLPH1089" hidden="1">#REF!</definedName>
    <definedName name="BLPH109" hidden="1">#REF!</definedName>
    <definedName name="BLPH1090" hidden="1">#REF!</definedName>
    <definedName name="BLPH1091" hidden="1">#REF!</definedName>
    <definedName name="BLPH1092" hidden="1">#REF!</definedName>
    <definedName name="BLPH1093" hidden="1">#REF!</definedName>
    <definedName name="BLPH1094" hidden="1">#REF!</definedName>
    <definedName name="BLPH1095" hidden="1">#REF!</definedName>
    <definedName name="BLPH1096" hidden="1">#REF!</definedName>
    <definedName name="BLPH1097" hidden="1">#REF!</definedName>
    <definedName name="BLPH1098" hidden="1">#REF!</definedName>
    <definedName name="BLPH1099" hidden="1">#REF!</definedName>
    <definedName name="BLPH11" hidden="1">#REF!</definedName>
    <definedName name="BLPH110" hidden="1">#REF!</definedName>
    <definedName name="BLPH1100" hidden="1">#REF!</definedName>
    <definedName name="BLPH1101" hidden="1">#REF!</definedName>
    <definedName name="BLPH1102" hidden="1">#REF!</definedName>
    <definedName name="BLPH1103" hidden="1">#REF!</definedName>
    <definedName name="BLPH1104" hidden="1">#REF!</definedName>
    <definedName name="BLPH1105" hidden="1">#REF!</definedName>
    <definedName name="BLPH1106" hidden="1">#REF!</definedName>
    <definedName name="BLPH1107" hidden="1">#REF!</definedName>
    <definedName name="BLPH1108" hidden="1">#REF!</definedName>
    <definedName name="BLPH1109" hidden="1">#REF!</definedName>
    <definedName name="BLPH111" hidden="1">#REF!</definedName>
    <definedName name="BLPH1110" hidden="1">#REF!</definedName>
    <definedName name="BLPH1111" hidden="1">#REF!</definedName>
    <definedName name="BLPH1112" hidden="1">#REF!</definedName>
    <definedName name="BLPH1113" hidden="1">#REF!</definedName>
    <definedName name="BLPH1114" hidden="1">#REF!</definedName>
    <definedName name="BLPH1115" hidden="1">#REF!</definedName>
    <definedName name="BLPH1116" hidden="1">#REF!</definedName>
    <definedName name="BLPH1117" hidden="1">#REF!</definedName>
    <definedName name="BLPH1118" hidden="1">#REF!</definedName>
    <definedName name="BLPH1119" hidden="1">#REF!</definedName>
    <definedName name="BLPH112" hidden="1">#REF!</definedName>
    <definedName name="BLPH1120" hidden="1">#REF!</definedName>
    <definedName name="BLPH1121" hidden="1">#REF!</definedName>
    <definedName name="BLPH1122" hidden="1">#REF!</definedName>
    <definedName name="BLPH1123" hidden="1">#REF!</definedName>
    <definedName name="BLPH1124" hidden="1">#REF!</definedName>
    <definedName name="BLPH1125" hidden="1">#REF!</definedName>
    <definedName name="BLPH1126" hidden="1">#REF!</definedName>
    <definedName name="BLPH1127" hidden="1">#REF!</definedName>
    <definedName name="BLPH1128" hidden="1">#REF!</definedName>
    <definedName name="BLPH1129" hidden="1">#REF!</definedName>
    <definedName name="BLPH113" hidden="1">#REF!</definedName>
    <definedName name="BLPH1130" hidden="1">#REF!</definedName>
    <definedName name="BLPH1131" hidden="1">#REF!</definedName>
    <definedName name="BLPH1132" hidden="1">#REF!</definedName>
    <definedName name="BLPH1133" hidden="1">#REF!</definedName>
    <definedName name="BLPH1134" hidden="1">#REF!</definedName>
    <definedName name="BLPH1135" hidden="1">#REF!</definedName>
    <definedName name="BLPH1136" hidden="1">#REF!</definedName>
    <definedName name="BLPH1137" hidden="1">#REF!</definedName>
    <definedName name="BLPH1138" hidden="1">#REF!</definedName>
    <definedName name="BLPH1139" hidden="1">#REF!</definedName>
    <definedName name="BLPH114" hidden="1">#REF!</definedName>
    <definedName name="BLPH1140" hidden="1">#REF!</definedName>
    <definedName name="BLPH1141" hidden="1">#REF!</definedName>
    <definedName name="BLPH1142" hidden="1">#REF!</definedName>
    <definedName name="BLPH1143" hidden="1">#REF!</definedName>
    <definedName name="BLPH1144" hidden="1">#REF!</definedName>
    <definedName name="BLPH1145" hidden="1">#REF!</definedName>
    <definedName name="BLPH1146" hidden="1">#REF!</definedName>
    <definedName name="BLPH1147" hidden="1">#REF!</definedName>
    <definedName name="BLPH1148" hidden="1">#REF!</definedName>
    <definedName name="BLPH1149" hidden="1">#REF!</definedName>
    <definedName name="BLPH115" hidden="1">#REF!</definedName>
    <definedName name="BLPH1150" hidden="1">#REF!</definedName>
    <definedName name="BLPH1151" hidden="1">#REF!</definedName>
    <definedName name="BLPH1152" hidden="1">#REF!</definedName>
    <definedName name="BLPH1153" hidden="1">#REF!</definedName>
    <definedName name="BLPH1154" hidden="1">#REF!</definedName>
    <definedName name="BLPH1155" hidden="1">#REF!</definedName>
    <definedName name="BLPH1156" hidden="1">#REF!</definedName>
    <definedName name="BLPH1157" hidden="1">#REF!</definedName>
    <definedName name="BLPH1158" hidden="1">#REF!</definedName>
    <definedName name="BLPH1159" hidden="1">#REF!</definedName>
    <definedName name="BLPH116" hidden="1">#REF!</definedName>
    <definedName name="BLPH1160" hidden="1">#REF!</definedName>
    <definedName name="BLPH1161" hidden="1">#REF!</definedName>
    <definedName name="BLPH1162" hidden="1">#REF!</definedName>
    <definedName name="BLPH1163" hidden="1">#REF!</definedName>
    <definedName name="BLPH1164" hidden="1">#REF!</definedName>
    <definedName name="BLPH1165" hidden="1">#REF!</definedName>
    <definedName name="BLPH1166" hidden="1">#REF!</definedName>
    <definedName name="BLPH1167" hidden="1">#REF!</definedName>
    <definedName name="BLPH1168" hidden="1">#REF!</definedName>
    <definedName name="BLPH1169" hidden="1">#REF!</definedName>
    <definedName name="BLPH117" hidden="1">#REF!</definedName>
    <definedName name="BLPH1170" hidden="1">#REF!</definedName>
    <definedName name="BLPH1171" hidden="1">#REF!</definedName>
    <definedName name="BLPH1172" hidden="1">#REF!</definedName>
    <definedName name="BLPH1173" hidden="1">#REF!</definedName>
    <definedName name="BLPH1174" hidden="1">#REF!</definedName>
    <definedName name="BLPH1175" hidden="1">#REF!</definedName>
    <definedName name="BLPH1176" hidden="1">#REF!</definedName>
    <definedName name="BLPH1177" hidden="1">#REF!</definedName>
    <definedName name="BLPH1178" hidden="1">#REF!</definedName>
    <definedName name="BLPH1179" hidden="1">#REF!</definedName>
    <definedName name="BLPH118" hidden="1">#REF!</definedName>
    <definedName name="BLPH1180" hidden="1">#REF!</definedName>
    <definedName name="BLPH1181" hidden="1">#REF!</definedName>
    <definedName name="BLPH1182" hidden="1">#REF!</definedName>
    <definedName name="BLPH1183" hidden="1">#REF!</definedName>
    <definedName name="BLPH1184" hidden="1">#REF!</definedName>
    <definedName name="BLPH1185" hidden="1">#REF!</definedName>
    <definedName name="BLPH1186" hidden="1">#REF!</definedName>
    <definedName name="BLPH1187" hidden="1">#REF!</definedName>
    <definedName name="BLPH1188" hidden="1">#REF!</definedName>
    <definedName name="BLPH1189" hidden="1">#REF!</definedName>
    <definedName name="BLPH119" hidden="1">#REF!</definedName>
    <definedName name="BLPH1190" hidden="1">#REF!</definedName>
    <definedName name="BLPH1191" hidden="1">#REF!</definedName>
    <definedName name="BLPH1192" hidden="1">#REF!</definedName>
    <definedName name="BLPH1193" hidden="1">#REF!</definedName>
    <definedName name="BLPH1194" hidden="1">#REF!</definedName>
    <definedName name="BLPH1195" hidden="1">#REF!</definedName>
    <definedName name="BLPH1196" hidden="1">#REF!</definedName>
    <definedName name="BLPH1197" hidden="1">#REF!</definedName>
    <definedName name="BLPH1198" hidden="1">#REF!</definedName>
    <definedName name="BLPH1199" hidden="1">#REF!</definedName>
    <definedName name="BLPH12" hidden="1">#REF!</definedName>
    <definedName name="BLPH120" hidden="1">#REF!</definedName>
    <definedName name="BLPH1200" hidden="1">#REF!</definedName>
    <definedName name="BLPH1201" hidden="1">#REF!</definedName>
    <definedName name="BLPH1202" hidden="1">#REF!</definedName>
    <definedName name="BLPH1203" hidden="1">#REF!</definedName>
    <definedName name="BLPH1204" hidden="1">#REF!</definedName>
    <definedName name="BLPH1205" hidden="1">#REF!</definedName>
    <definedName name="BLPH1206" hidden="1">#REF!</definedName>
    <definedName name="BLPH1207" hidden="1">#REF!</definedName>
    <definedName name="BLPH1208" hidden="1">#REF!</definedName>
    <definedName name="BLPH1209" hidden="1">#REF!</definedName>
    <definedName name="BLPH121" hidden="1">#REF!</definedName>
    <definedName name="BLPH1210" hidden="1">#REF!</definedName>
    <definedName name="BLPH1211" hidden="1">#REF!</definedName>
    <definedName name="BLPH1212" hidden="1">#REF!</definedName>
    <definedName name="BLPH1213" hidden="1">#REF!</definedName>
    <definedName name="BLPH1214" hidden="1">#REF!</definedName>
    <definedName name="BLPH1215" hidden="1">#REF!</definedName>
    <definedName name="BLPH1216" hidden="1">#REF!</definedName>
    <definedName name="BLPH1217" hidden="1">#REF!</definedName>
    <definedName name="BLPH1218" hidden="1">#REF!</definedName>
    <definedName name="BLPH1219" hidden="1">#REF!</definedName>
    <definedName name="BLPH122" hidden="1">#REF!</definedName>
    <definedName name="BLPH1220" hidden="1">#REF!</definedName>
    <definedName name="BLPH1221" hidden="1">#REF!</definedName>
    <definedName name="BLPH1222" hidden="1">#REF!</definedName>
    <definedName name="BLPH1223" hidden="1">#REF!</definedName>
    <definedName name="BLPH1224" hidden="1">#REF!</definedName>
    <definedName name="BLPH1225" hidden="1">#REF!</definedName>
    <definedName name="BLPH1226" hidden="1">#REF!</definedName>
    <definedName name="BLPH1227" hidden="1">#REF!</definedName>
    <definedName name="BLPH1228" hidden="1">#REF!</definedName>
    <definedName name="BLPH1229" hidden="1">#REF!</definedName>
    <definedName name="BLPH123" hidden="1">#REF!</definedName>
    <definedName name="BLPH1230" hidden="1">#REF!</definedName>
    <definedName name="BLPH1231" hidden="1">#REF!</definedName>
    <definedName name="BLPH1232" hidden="1">#REF!</definedName>
    <definedName name="BLPH1233" hidden="1">#REF!</definedName>
    <definedName name="BLPH1234" hidden="1">#REF!</definedName>
    <definedName name="BLPH1235" hidden="1">#REF!</definedName>
    <definedName name="BLPH1236" hidden="1">#REF!</definedName>
    <definedName name="BLPH1237" hidden="1">#REF!</definedName>
    <definedName name="BLPH1238" hidden="1">#REF!</definedName>
    <definedName name="BLPH1239" hidden="1">#REF!</definedName>
    <definedName name="BLPH124" hidden="1">#REF!</definedName>
    <definedName name="BLPH1240" hidden="1">#REF!</definedName>
    <definedName name="BLPH1241" hidden="1">#REF!</definedName>
    <definedName name="BLPH1242" hidden="1">#REF!</definedName>
    <definedName name="BLPH1243" hidden="1">#REF!</definedName>
    <definedName name="BLPH1244" hidden="1">#REF!</definedName>
    <definedName name="BLPH1245" hidden="1">#REF!</definedName>
    <definedName name="BLPH1246" hidden="1">#REF!</definedName>
    <definedName name="BLPH1247" hidden="1">#REF!</definedName>
    <definedName name="BLPH1248" hidden="1">#REF!</definedName>
    <definedName name="BLPH1249" hidden="1">#REF!</definedName>
    <definedName name="BLPH125" hidden="1">#REF!</definedName>
    <definedName name="BLPH1250" hidden="1">#REF!</definedName>
    <definedName name="BLPH1251" hidden="1">#REF!</definedName>
    <definedName name="BLPH1252" hidden="1">#REF!</definedName>
    <definedName name="BLPH1253" hidden="1">#REF!</definedName>
    <definedName name="BLPH1254" hidden="1">#REF!</definedName>
    <definedName name="BLPH1255" hidden="1">#REF!</definedName>
    <definedName name="BLPH1256" hidden="1">#REF!</definedName>
    <definedName name="BLPH1257" hidden="1">#REF!</definedName>
    <definedName name="BLPH1258" hidden="1">#REF!</definedName>
    <definedName name="BLPH1259" hidden="1">#REF!</definedName>
    <definedName name="BLPH126" hidden="1">#REF!</definedName>
    <definedName name="BLPH1260" hidden="1">#REF!</definedName>
    <definedName name="BLPH1261" hidden="1">#REF!</definedName>
    <definedName name="BLPH1262" hidden="1">#REF!</definedName>
    <definedName name="BLPH1263" hidden="1">#REF!</definedName>
    <definedName name="BLPH1264" hidden="1">#REF!</definedName>
    <definedName name="BLPH1265" hidden="1">#REF!</definedName>
    <definedName name="BLPH1266" hidden="1">#REF!</definedName>
    <definedName name="BLPH1267" hidden="1">#REF!</definedName>
    <definedName name="BLPH1268" hidden="1">#REF!</definedName>
    <definedName name="BLPH1269" hidden="1">#REF!</definedName>
    <definedName name="BLPH127" hidden="1">#REF!</definedName>
    <definedName name="BLPH1270" hidden="1">#REF!</definedName>
    <definedName name="BLPH1271" hidden="1">#REF!</definedName>
    <definedName name="BLPH1272" hidden="1">#REF!</definedName>
    <definedName name="BLPH1273" hidden="1">#REF!</definedName>
    <definedName name="BLPH1274" hidden="1">#REF!</definedName>
    <definedName name="BLPH1275" hidden="1">#REF!</definedName>
    <definedName name="BLPH1276" hidden="1">#REF!</definedName>
    <definedName name="BLPH1277" hidden="1">#REF!</definedName>
    <definedName name="BLPH1278" hidden="1">#REF!</definedName>
    <definedName name="BLPH1279" hidden="1">#REF!</definedName>
    <definedName name="BLPH128" hidden="1">#REF!</definedName>
    <definedName name="BLPH1280" hidden="1">#REF!</definedName>
    <definedName name="BLPH1281" hidden="1">#REF!</definedName>
    <definedName name="BLPH1282" hidden="1">#REF!</definedName>
    <definedName name="BLPH1283" hidden="1">#REF!</definedName>
    <definedName name="BLPH1284" hidden="1">#REF!</definedName>
    <definedName name="BLPH1285" hidden="1">#REF!</definedName>
    <definedName name="BLPH1286" hidden="1">#REF!</definedName>
    <definedName name="BLPH1287" hidden="1">#REF!</definedName>
    <definedName name="BLPH1288" hidden="1">#REF!</definedName>
    <definedName name="BLPH1289" hidden="1">#REF!</definedName>
    <definedName name="BLPH129" hidden="1">#REF!</definedName>
    <definedName name="BLPH1290" hidden="1">#REF!</definedName>
    <definedName name="BLPH1291" hidden="1">#REF!</definedName>
    <definedName name="BLPH1292" hidden="1">#REF!</definedName>
    <definedName name="BLPH1293" hidden="1">#REF!</definedName>
    <definedName name="BLPH1294" hidden="1">#REF!</definedName>
    <definedName name="BLPH1295" hidden="1">#REF!</definedName>
    <definedName name="BLPH1296" hidden="1">#REF!</definedName>
    <definedName name="BLPH1297" hidden="1">#REF!</definedName>
    <definedName name="BLPH1298" hidden="1">#REF!</definedName>
    <definedName name="BLPH1299" hidden="1">#REF!</definedName>
    <definedName name="BLPH13" hidden="1">#REF!</definedName>
    <definedName name="BLPH130" hidden="1">#REF!</definedName>
    <definedName name="BLPH1300" hidden="1">#REF!</definedName>
    <definedName name="BLPH1301" hidden="1">#REF!</definedName>
    <definedName name="BLPH1302" hidden="1">#REF!</definedName>
    <definedName name="BLPH1303" hidden="1">#REF!</definedName>
    <definedName name="BLPH1304" hidden="1">#REF!</definedName>
    <definedName name="BLPH1305" hidden="1">#REF!</definedName>
    <definedName name="BLPH1306" hidden="1">#REF!</definedName>
    <definedName name="BLPH1307" hidden="1">#REF!</definedName>
    <definedName name="BLPH1308" hidden="1">#REF!</definedName>
    <definedName name="BLPH1309" hidden="1">#REF!</definedName>
    <definedName name="BLPH131" hidden="1">#REF!</definedName>
    <definedName name="BLPH1310" hidden="1">#REF!</definedName>
    <definedName name="BLPH1311" hidden="1">#REF!</definedName>
    <definedName name="BLPH1312" hidden="1">#REF!</definedName>
    <definedName name="BLPH1313" hidden="1">#REF!</definedName>
    <definedName name="BLPH1314" hidden="1">#REF!</definedName>
    <definedName name="BLPH1315" hidden="1">#REF!</definedName>
    <definedName name="BLPH1316" hidden="1">#REF!</definedName>
    <definedName name="BLPH1317" hidden="1">#REF!</definedName>
    <definedName name="BLPH1318" hidden="1">#REF!</definedName>
    <definedName name="BLPH1319" hidden="1">#REF!</definedName>
    <definedName name="BLPH132" hidden="1">#REF!</definedName>
    <definedName name="BLPH1320" hidden="1">#REF!</definedName>
    <definedName name="BLPH1321" hidden="1">#REF!</definedName>
    <definedName name="BLPH1322" hidden="1">#REF!</definedName>
    <definedName name="BLPH1323" hidden="1">#REF!</definedName>
    <definedName name="BLPH1324" hidden="1">#REF!</definedName>
    <definedName name="BLPH1325" hidden="1">#REF!</definedName>
    <definedName name="BLPH1326" hidden="1">#REF!</definedName>
    <definedName name="BLPH1327" hidden="1">#REF!</definedName>
    <definedName name="BLPH1328" hidden="1">#REF!</definedName>
    <definedName name="BLPH1329" hidden="1">#REF!</definedName>
    <definedName name="BLPH133" hidden="1">#REF!</definedName>
    <definedName name="BLPH1330" hidden="1">#REF!</definedName>
    <definedName name="BLPH1331" hidden="1">#REF!</definedName>
    <definedName name="BLPH1332" hidden="1">#REF!</definedName>
    <definedName name="BLPH1333" hidden="1">#REF!</definedName>
    <definedName name="BLPH1334" hidden="1">#REF!</definedName>
    <definedName name="BLPH1335" hidden="1">#REF!</definedName>
    <definedName name="BLPH1336" hidden="1">#REF!</definedName>
    <definedName name="BLPH1337" hidden="1">#REF!</definedName>
    <definedName name="BLPH1338" hidden="1">#REF!</definedName>
    <definedName name="BLPH1339" hidden="1">#REF!</definedName>
    <definedName name="BLPH1340" hidden="1">#REF!</definedName>
    <definedName name="BLPH1341" hidden="1">#REF!</definedName>
    <definedName name="BLPH1342" hidden="1">#REF!</definedName>
    <definedName name="BLPH1343" hidden="1">#REF!</definedName>
    <definedName name="BLPH1344" hidden="1">#REF!</definedName>
    <definedName name="BLPH1345" hidden="1">#REF!</definedName>
    <definedName name="BLPH1346" hidden="1">#REF!</definedName>
    <definedName name="BLPH1347" hidden="1">#REF!</definedName>
    <definedName name="BLPH1348" hidden="1">#REF!</definedName>
    <definedName name="BLPH1349" hidden="1">#REF!</definedName>
    <definedName name="BLPH135" hidden="1">#REF!</definedName>
    <definedName name="BLPH1350" hidden="1">#REF!</definedName>
    <definedName name="BLPH1351" hidden="1">#REF!</definedName>
    <definedName name="BLPH1352" hidden="1">#REF!</definedName>
    <definedName name="BLPH1353" hidden="1">#REF!</definedName>
    <definedName name="BLPH1354" hidden="1">#REF!</definedName>
    <definedName name="BLPH1355" hidden="1">#REF!</definedName>
    <definedName name="BLPH1356" hidden="1">#REF!</definedName>
    <definedName name="BLPH1357" hidden="1">#REF!</definedName>
    <definedName name="BLPH1358" hidden="1">#REF!</definedName>
    <definedName name="BLPH1359" hidden="1">#REF!</definedName>
    <definedName name="BLPH136" hidden="1">#REF!</definedName>
    <definedName name="BLPH1360" hidden="1">#REF!</definedName>
    <definedName name="BLPH1361" hidden="1">#REF!</definedName>
    <definedName name="BLPH1362" hidden="1">#REF!</definedName>
    <definedName name="BLPH1363" hidden="1">#REF!</definedName>
    <definedName name="BLPH1364" hidden="1">#REF!</definedName>
    <definedName name="BLPH1365" hidden="1">#REF!</definedName>
    <definedName name="BLPH1366" hidden="1">#REF!</definedName>
    <definedName name="BLPH1367" hidden="1">#REF!</definedName>
    <definedName name="BLPH1368" hidden="1">#REF!</definedName>
    <definedName name="BLPH1369" hidden="1">#REF!</definedName>
    <definedName name="BLPH137" hidden="1">#REF!</definedName>
    <definedName name="BLPH1370" hidden="1">#REF!</definedName>
    <definedName name="BLPH1371" hidden="1">#REF!</definedName>
    <definedName name="BLPH1372" hidden="1">#REF!</definedName>
    <definedName name="BLPH1373" hidden="1">#REF!</definedName>
    <definedName name="BLPH1374" hidden="1">#REF!</definedName>
    <definedName name="BLPH1375" hidden="1">#REF!</definedName>
    <definedName name="BLPH1376" hidden="1">#REF!</definedName>
    <definedName name="BLPH1377" hidden="1">#REF!</definedName>
    <definedName name="BLPH1378" hidden="1">#REF!</definedName>
    <definedName name="BLPH1379" hidden="1">#REF!</definedName>
    <definedName name="BLPH138" hidden="1">#REF!</definedName>
    <definedName name="BLPH1380" hidden="1">#REF!</definedName>
    <definedName name="BLPH1381" hidden="1">#REF!</definedName>
    <definedName name="BLPH1382" hidden="1">#REF!</definedName>
    <definedName name="BLPH1383" hidden="1">#REF!</definedName>
    <definedName name="BLPH1384" hidden="1">#REF!</definedName>
    <definedName name="BLPH1385" hidden="1">#REF!</definedName>
    <definedName name="BLPH1386" hidden="1">#REF!</definedName>
    <definedName name="BLPH1387" hidden="1">#REF!</definedName>
    <definedName name="BLPH1388" hidden="1">#REF!</definedName>
    <definedName name="BLPH1389" hidden="1">#REF!</definedName>
    <definedName name="BLPH139" hidden="1">#REF!</definedName>
    <definedName name="BLPH1390" hidden="1">#REF!</definedName>
    <definedName name="BLPH1391" hidden="1">#REF!</definedName>
    <definedName name="BLPH1392" hidden="1">#REF!</definedName>
    <definedName name="BLPH1393" hidden="1">#REF!</definedName>
    <definedName name="BLPH1394" hidden="1">#REF!</definedName>
    <definedName name="BLPH1395" hidden="1">#REF!</definedName>
    <definedName name="BLPH1396" hidden="1">#REF!</definedName>
    <definedName name="BLPH1397" hidden="1">#REF!</definedName>
    <definedName name="BLPH1398" hidden="1">#REF!</definedName>
    <definedName name="BLPH1399" hidden="1">#REF!</definedName>
    <definedName name="BLPH14" hidden="1">#REF!</definedName>
    <definedName name="BLPH140" hidden="1">#REF!</definedName>
    <definedName name="BLPH1400" hidden="1">#REF!</definedName>
    <definedName name="BLPH1401" hidden="1">#REF!</definedName>
    <definedName name="BLPH1402" hidden="1">#REF!</definedName>
    <definedName name="BLPH1403" hidden="1">#REF!</definedName>
    <definedName name="BLPH1404" hidden="1">#REF!</definedName>
    <definedName name="BLPH1405" hidden="1">#REF!</definedName>
    <definedName name="BLPH1406" hidden="1">#REF!</definedName>
    <definedName name="BLPH1407" hidden="1">#REF!</definedName>
    <definedName name="BLPH1408" hidden="1">#REF!</definedName>
    <definedName name="BLPH1409" hidden="1">#REF!</definedName>
    <definedName name="BLPH141" hidden="1">#REF!</definedName>
    <definedName name="BLPH1410" hidden="1">#REF!</definedName>
    <definedName name="BLPH1411" hidden="1">#REF!</definedName>
    <definedName name="BLPH1412" hidden="1">#REF!</definedName>
    <definedName name="BLPH1413" hidden="1">#REF!</definedName>
    <definedName name="BLPH1414" hidden="1">#REF!</definedName>
    <definedName name="BLPH1415" hidden="1">#REF!</definedName>
    <definedName name="BLPH1416" hidden="1">#REF!</definedName>
    <definedName name="BLPH1417" hidden="1">#REF!</definedName>
    <definedName name="BLPH1418" hidden="1">#REF!</definedName>
    <definedName name="BLPH1419" hidden="1">#REF!</definedName>
    <definedName name="BLPH142" hidden="1">#REF!</definedName>
    <definedName name="BLPH1420" hidden="1">#REF!</definedName>
    <definedName name="BLPH1421" hidden="1">#REF!</definedName>
    <definedName name="BLPH1422" hidden="1">#REF!</definedName>
    <definedName name="BLPH1423" hidden="1">#REF!</definedName>
    <definedName name="BLPH1424" hidden="1">#REF!</definedName>
    <definedName name="BLPH1425" hidden="1">#REF!</definedName>
    <definedName name="BLPH1426" hidden="1">#REF!</definedName>
    <definedName name="BLPH1427" hidden="1">#REF!</definedName>
    <definedName name="BLPH1428" hidden="1">#REF!</definedName>
    <definedName name="BLPH1429" hidden="1">#REF!</definedName>
    <definedName name="BLPH143" hidden="1">#REF!</definedName>
    <definedName name="BLPH1430" hidden="1">#REF!</definedName>
    <definedName name="BLPH1431" hidden="1">#REF!</definedName>
    <definedName name="BLPH1434" hidden="1">#REF!</definedName>
    <definedName name="BLPH1435" hidden="1">#REF!</definedName>
    <definedName name="BLPH1436" hidden="1">#REF!</definedName>
    <definedName name="BLPH1437" hidden="1">#REF!</definedName>
    <definedName name="BLPH1438" hidden="1">#REF!</definedName>
    <definedName name="BLPH1439" hidden="1">#REF!</definedName>
    <definedName name="BLPH144" hidden="1">#REF!</definedName>
    <definedName name="BLPH1440" hidden="1">#REF!</definedName>
    <definedName name="BLPH1441" hidden="1">#REF!</definedName>
    <definedName name="BLPH1442" hidden="1">#REF!</definedName>
    <definedName name="BLPH1443" hidden="1">#REF!</definedName>
    <definedName name="BLPH1444" hidden="1">#REF!</definedName>
    <definedName name="BLPH1445" hidden="1">#REF!</definedName>
    <definedName name="BLPH1446" hidden="1">#REF!</definedName>
    <definedName name="BLPH1447" hidden="1">#REF!</definedName>
    <definedName name="BLPH1448" hidden="1">#REF!</definedName>
    <definedName name="BLPH1449" hidden="1">#REF!</definedName>
    <definedName name="BLPH145" hidden="1">#REF!</definedName>
    <definedName name="BLPH1450" hidden="1">#REF!</definedName>
    <definedName name="BLPH1451" hidden="1">#REF!</definedName>
    <definedName name="BLPH1452" hidden="1">#REF!</definedName>
    <definedName name="BLPH1453" hidden="1">#REF!</definedName>
    <definedName name="BLPH1454" hidden="1">#REF!</definedName>
    <definedName name="BLPH1455" hidden="1">#REF!</definedName>
    <definedName name="BLPH1456" hidden="1">#REF!</definedName>
    <definedName name="BLPH1457" hidden="1">#REF!</definedName>
    <definedName name="BLPH1458" hidden="1">#REF!</definedName>
    <definedName name="BLPH1459" hidden="1">#REF!</definedName>
    <definedName name="BLPH146" hidden="1">#REF!</definedName>
    <definedName name="BLPH1460" hidden="1">#REF!</definedName>
    <definedName name="BLPH1461" hidden="1">#REF!</definedName>
    <definedName name="BLPH1462" hidden="1">#REF!</definedName>
    <definedName name="BLPH1463" hidden="1">#REF!</definedName>
    <definedName name="BLPH1464" hidden="1">#REF!</definedName>
    <definedName name="BLPH1465" hidden="1">#REF!</definedName>
    <definedName name="BLPH1466" hidden="1">#REF!</definedName>
    <definedName name="BLPH1467" hidden="1">#REF!</definedName>
    <definedName name="BLPH1468" hidden="1">#REF!</definedName>
    <definedName name="BLPH1469" hidden="1">#REF!</definedName>
    <definedName name="BLPH147" hidden="1">#REF!</definedName>
    <definedName name="BLPH1470" hidden="1">#REF!</definedName>
    <definedName name="BLPH1471" hidden="1">#REF!</definedName>
    <definedName name="BLPH1472" hidden="1">#REF!</definedName>
    <definedName name="BLPH1473" hidden="1">#REF!</definedName>
    <definedName name="BLPH1474" hidden="1">#REF!</definedName>
    <definedName name="BLPH1475" hidden="1">#REF!</definedName>
    <definedName name="BLPH1476" hidden="1">#REF!</definedName>
    <definedName name="BLPH1477" hidden="1">#REF!</definedName>
    <definedName name="BLPH1478" hidden="1">#REF!</definedName>
    <definedName name="BLPH1479" hidden="1">#REF!</definedName>
    <definedName name="BLPH148" hidden="1">#REF!</definedName>
    <definedName name="BLPH1480" hidden="1">#REF!</definedName>
    <definedName name="BLPH1481" hidden="1">#REF!</definedName>
    <definedName name="BLPH1482" hidden="1">#REF!</definedName>
    <definedName name="BLPH1483" hidden="1">#REF!</definedName>
    <definedName name="BLPH1484" hidden="1">#REF!</definedName>
    <definedName name="BLPH1485" hidden="1">#REF!</definedName>
    <definedName name="BLPH1486" hidden="1">#REF!</definedName>
    <definedName name="BLPH1487" hidden="1">#REF!</definedName>
    <definedName name="BLPH1488" hidden="1">#REF!</definedName>
    <definedName name="BLPH1489" hidden="1">#REF!</definedName>
    <definedName name="BLPH149" hidden="1">#REF!</definedName>
    <definedName name="BLPH1490" hidden="1">#REF!</definedName>
    <definedName name="BLPH1491" hidden="1">#REF!</definedName>
    <definedName name="BLPH1492" hidden="1">#REF!</definedName>
    <definedName name="BLPH1493" hidden="1">#REF!</definedName>
    <definedName name="BLPH1494" hidden="1">#REF!</definedName>
    <definedName name="BLPH1495" hidden="1">#REF!</definedName>
    <definedName name="BLPH1496" hidden="1">#REF!</definedName>
    <definedName name="BLPH1497" hidden="1">#REF!</definedName>
    <definedName name="BLPH1498" hidden="1">#REF!</definedName>
    <definedName name="BLPH1499" hidden="1">#REF!</definedName>
    <definedName name="BLPH15" hidden="1">#REF!</definedName>
    <definedName name="BLPH150" hidden="1">#REF!</definedName>
    <definedName name="BLPH1500" hidden="1">#REF!</definedName>
    <definedName name="BLPH1501" hidden="1">#REF!</definedName>
    <definedName name="BLPH1502" hidden="1">#REF!</definedName>
    <definedName name="BLPH1503" hidden="1">#REF!</definedName>
    <definedName name="BLPH1504" hidden="1">#REF!</definedName>
    <definedName name="BLPH1505" hidden="1">#REF!</definedName>
    <definedName name="BLPH1506" hidden="1">#REF!</definedName>
    <definedName name="BLPH1508" hidden="1">#REF!</definedName>
    <definedName name="BLPH1509" hidden="1">#REF!</definedName>
    <definedName name="BLPH151" hidden="1">#REF!</definedName>
    <definedName name="BLPH1510" hidden="1">#REF!</definedName>
    <definedName name="BLPH1511" hidden="1">#REF!</definedName>
    <definedName name="BLPH1512" hidden="1">#REF!</definedName>
    <definedName name="BLPH1513" hidden="1">#REF!</definedName>
    <definedName name="BLPH1514" hidden="1">#REF!</definedName>
    <definedName name="BLPH1515" hidden="1">#REF!</definedName>
    <definedName name="BLPH1516" hidden="1">#REF!</definedName>
    <definedName name="BLPH1517" hidden="1">#REF!</definedName>
    <definedName name="BLPH1518" hidden="1">#REF!</definedName>
    <definedName name="BLPH1519" hidden="1">#REF!</definedName>
    <definedName name="BLPH152" hidden="1">#REF!</definedName>
    <definedName name="BLPH1520" hidden="1">#REF!</definedName>
    <definedName name="BLPH1521" hidden="1">#REF!</definedName>
    <definedName name="BLPH1522" hidden="1">#REF!</definedName>
    <definedName name="BLPH1523" hidden="1">#REF!</definedName>
    <definedName name="BLPH1524" hidden="1">#REF!</definedName>
    <definedName name="BLPH1525" hidden="1">#REF!</definedName>
    <definedName name="BLPH1526" hidden="1">#REF!</definedName>
    <definedName name="BLPH1527" hidden="1">#REF!</definedName>
    <definedName name="BLPH1528" hidden="1">#REF!</definedName>
    <definedName name="BLPH1529" hidden="1">#REF!</definedName>
    <definedName name="BLPH153" hidden="1">#REF!</definedName>
    <definedName name="BLPH1530" hidden="1">#REF!</definedName>
    <definedName name="BLPH1531" hidden="1">#REF!</definedName>
    <definedName name="BLPH1532" hidden="1">#REF!</definedName>
    <definedName name="BLPH1533" hidden="1">#REF!</definedName>
    <definedName name="BLPH1534" hidden="1">#REF!</definedName>
    <definedName name="BLPH1535" hidden="1">#REF!</definedName>
    <definedName name="BLPH1536" hidden="1">#REF!</definedName>
    <definedName name="BLPH1537" hidden="1">#REF!</definedName>
    <definedName name="BLPH1538" hidden="1">#REF!</definedName>
    <definedName name="BLPH1539" hidden="1">#REF!</definedName>
    <definedName name="BLPH154" hidden="1">#REF!</definedName>
    <definedName name="BLPH1540" hidden="1">#REF!</definedName>
    <definedName name="BLPH1541" hidden="1">#REF!</definedName>
    <definedName name="BLPH1542" hidden="1">#REF!</definedName>
    <definedName name="BLPH1543" hidden="1">#REF!</definedName>
    <definedName name="BLPH1544" hidden="1">#REF!</definedName>
    <definedName name="BLPH1545" hidden="1">#REF!</definedName>
    <definedName name="BLPH1546" hidden="1">#REF!</definedName>
    <definedName name="BLPH1547" hidden="1">#REF!</definedName>
    <definedName name="BLPH1548" hidden="1">#REF!</definedName>
    <definedName name="BLPH1549" hidden="1">#REF!</definedName>
    <definedName name="BLPH155" hidden="1">#REF!</definedName>
    <definedName name="BLPH1550" hidden="1">#REF!</definedName>
    <definedName name="BLPH1551" hidden="1">#REF!</definedName>
    <definedName name="BLPH1552" hidden="1">#REF!</definedName>
    <definedName name="BLPH1553" hidden="1">#REF!</definedName>
    <definedName name="BLPH1554" hidden="1">#REF!</definedName>
    <definedName name="BLPH1555" hidden="1">#REF!</definedName>
    <definedName name="BLPH1556" hidden="1">#REF!</definedName>
    <definedName name="BLPH1557" hidden="1">#REF!</definedName>
    <definedName name="BLPH1558" hidden="1">#REF!</definedName>
    <definedName name="BLPH1559" hidden="1">#REF!</definedName>
    <definedName name="BLPH156" hidden="1">#REF!</definedName>
    <definedName name="BLPH1560" hidden="1">#REF!</definedName>
    <definedName name="BLPH1561" hidden="1">#REF!</definedName>
    <definedName name="BLPH1562" hidden="1">#REF!</definedName>
    <definedName name="BLPH1563" hidden="1">#REF!</definedName>
    <definedName name="BLPH1564" hidden="1">#REF!</definedName>
    <definedName name="BLPH1565" hidden="1">#REF!</definedName>
    <definedName name="BLPH1566" hidden="1">#REF!</definedName>
    <definedName name="BLPH1567" hidden="1">#REF!</definedName>
    <definedName name="BLPH1568" hidden="1">#REF!</definedName>
    <definedName name="BLPH1569" hidden="1">#REF!</definedName>
    <definedName name="BLPH157" hidden="1">#REF!</definedName>
    <definedName name="BLPH1570" hidden="1">#REF!</definedName>
    <definedName name="BLPH1571" hidden="1">#REF!</definedName>
    <definedName name="BLPH1572" hidden="1">#REF!</definedName>
    <definedName name="BLPH1573" hidden="1">#REF!</definedName>
    <definedName name="BLPH1574" hidden="1">#REF!</definedName>
    <definedName name="BLPH1575" hidden="1">#REF!</definedName>
    <definedName name="BLPH158" hidden="1">#REF!</definedName>
    <definedName name="BLPH159" hidden="1">#REF!</definedName>
    <definedName name="BLPH16" hidden="1">#REF!</definedName>
    <definedName name="BLPH160" hidden="1">#REF!</definedName>
    <definedName name="BLPH161" hidden="1">#REF!</definedName>
    <definedName name="BLPH162" hidden="1">#REF!</definedName>
    <definedName name="BLPH163" hidden="1">#REF!</definedName>
    <definedName name="BLPH164" hidden="1">#REF!</definedName>
    <definedName name="BLPH165" hidden="1">#REF!</definedName>
    <definedName name="BLPH166" hidden="1">#REF!</definedName>
    <definedName name="BLPH167" hidden="1">#REF!</definedName>
    <definedName name="BLPH168" hidden="1">#REF!</definedName>
    <definedName name="BLPH169" hidden="1">#REF!</definedName>
    <definedName name="BLPH17" hidden="1">#REF!</definedName>
    <definedName name="BLPH170" hidden="1">#REF!</definedName>
    <definedName name="BLPH171" hidden="1">#REF!</definedName>
    <definedName name="BLPH172" hidden="1">#REF!</definedName>
    <definedName name="BLPH173" hidden="1">#REF!</definedName>
    <definedName name="BLPH174" hidden="1">#REF!</definedName>
    <definedName name="BLPH175" hidden="1">#REF!</definedName>
    <definedName name="BLPH176" hidden="1">#REF!</definedName>
    <definedName name="BLPH177" hidden="1">#REF!</definedName>
    <definedName name="BLPH178" hidden="1">#REF!</definedName>
    <definedName name="BLPH179" hidden="1">#REF!</definedName>
    <definedName name="BLPH18" hidden="1">#REF!</definedName>
    <definedName name="BLPH180" hidden="1">#REF!</definedName>
    <definedName name="BLPH181" hidden="1">#REF!</definedName>
    <definedName name="BLPH182" hidden="1">#REF!</definedName>
    <definedName name="BLPH183" hidden="1">#REF!</definedName>
    <definedName name="BLPH184" hidden="1">#REF!</definedName>
    <definedName name="BLPH185" hidden="1">#REF!</definedName>
    <definedName name="BLPH186" hidden="1">#REF!</definedName>
    <definedName name="BLPH187" hidden="1">#REF!</definedName>
    <definedName name="BLPH188" hidden="1">#REF!</definedName>
    <definedName name="BLPH189" hidden="1">#REF!</definedName>
    <definedName name="BLPH19" hidden="1">#REF!</definedName>
    <definedName name="BLPH190" hidden="1">#REF!</definedName>
    <definedName name="BLPH191" hidden="1">#REF!</definedName>
    <definedName name="BLPH192" hidden="1">#REF!</definedName>
    <definedName name="BLPH193" hidden="1">#REF!</definedName>
    <definedName name="BLPH194" hidden="1">#REF!</definedName>
    <definedName name="BLPH195" hidden="1">#REF!</definedName>
    <definedName name="BLPH196" hidden="1">#REF!</definedName>
    <definedName name="BLPH197" hidden="1">#REF!</definedName>
    <definedName name="BLPH198" hidden="1">#REF!</definedName>
    <definedName name="BLPH199" hidden="1">#REF!</definedName>
    <definedName name="BLPH2" hidden="1">#REF!</definedName>
    <definedName name="BLPH20" hidden="1">#REF!</definedName>
    <definedName name="BLPH200" hidden="1">#REF!</definedName>
    <definedName name="BLPH201" hidden="1">#REF!</definedName>
    <definedName name="BLPH202" hidden="1">#REF!</definedName>
    <definedName name="BLPH203" hidden="1">#REF!</definedName>
    <definedName name="BLPH204" hidden="1">#REF!</definedName>
    <definedName name="BLPH205" hidden="1">#REF!</definedName>
    <definedName name="BLPH206" hidden="1">#REF!</definedName>
    <definedName name="BLPH207" hidden="1">#REF!</definedName>
    <definedName name="BLPH208" hidden="1">#REF!</definedName>
    <definedName name="BLPH209" hidden="1">#REF!</definedName>
    <definedName name="BLPH21" hidden="1">#REF!</definedName>
    <definedName name="BLPH210" hidden="1">#REF!</definedName>
    <definedName name="BLPH211" hidden="1">#REF!</definedName>
    <definedName name="BLPH212" hidden="1">#REF!</definedName>
    <definedName name="BLPH213" hidden="1">#REF!</definedName>
    <definedName name="BLPH214" hidden="1">#REF!</definedName>
    <definedName name="BLPH215" hidden="1">#REF!</definedName>
    <definedName name="BLPH216" hidden="1">#REF!</definedName>
    <definedName name="BLPH217" hidden="1">#REF!</definedName>
    <definedName name="BLPH218" hidden="1">#REF!</definedName>
    <definedName name="BLPH219" hidden="1">#REF!</definedName>
    <definedName name="BLPH22" hidden="1">#REF!</definedName>
    <definedName name="BLPH220" hidden="1">#REF!</definedName>
    <definedName name="BLPH221" hidden="1">#REF!</definedName>
    <definedName name="BLPH222" hidden="1">#REF!</definedName>
    <definedName name="BLPH223" hidden="1">#REF!</definedName>
    <definedName name="BLPH224" hidden="1">#REF!</definedName>
    <definedName name="BLPH225" hidden="1">#REF!</definedName>
    <definedName name="BLPH226" hidden="1">#REF!</definedName>
    <definedName name="BLPH227" hidden="1">#REF!</definedName>
    <definedName name="BLPH228" hidden="1">#REF!</definedName>
    <definedName name="BLPH229" hidden="1">#REF!</definedName>
    <definedName name="BLPH23" hidden="1">#REF!</definedName>
    <definedName name="BLPH230" hidden="1">#REF!</definedName>
    <definedName name="BLPH231" hidden="1">#REF!</definedName>
    <definedName name="BLPH232" hidden="1">#REF!</definedName>
    <definedName name="BLPH233" hidden="1">#REF!</definedName>
    <definedName name="BLPH234" hidden="1">#REF!</definedName>
    <definedName name="BLPH235" hidden="1">#REF!</definedName>
    <definedName name="BLPH236" hidden="1">#REF!</definedName>
    <definedName name="BLPH237" hidden="1">#REF!</definedName>
    <definedName name="BLPH238" hidden="1">#REF!</definedName>
    <definedName name="BLPH239" hidden="1">#REF!</definedName>
    <definedName name="BLPH24" hidden="1">#REF!</definedName>
    <definedName name="BLPH240" hidden="1">#REF!</definedName>
    <definedName name="BLPH241" hidden="1">#REF!</definedName>
    <definedName name="BLPH242" hidden="1">#REF!</definedName>
    <definedName name="BLPH243" hidden="1">#REF!</definedName>
    <definedName name="BLPH244" hidden="1">#REF!</definedName>
    <definedName name="BLPH245" hidden="1">#REF!</definedName>
    <definedName name="BLPH246" hidden="1">#REF!</definedName>
    <definedName name="BLPH247" hidden="1">#REF!</definedName>
    <definedName name="BLPH248" hidden="1">#REF!</definedName>
    <definedName name="BLPH249" hidden="1">#REF!</definedName>
    <definedName name="BLPH25" hidden="1">#REF!</definedName>
    <definedName name="BLPH250" hidden="1">#REF!</definedName>
    <definedName name="BLPH251" hidden="1">#REF!</definedName>
    <definedName name="BLPH252" hidden="1">#REF!</definedName>
    <definedName name="BLPH253" hidden="1">#REF!</definedName>
    <definedName name="BLPH254" hidden="1">#REF!</definedName>
    <definedName name="BLPH255" hidden="1">#REF!</definedName>
    <definedName name="BLPH256" hidden="1">#REF!</definedName>
    <definedName name="BLPH257" hidden="1">#REF!</definedName>
    <definedName name="BLPH258" hidden="1">#REF!</definedName>
    <definedName name="BLPH259" hidden="1">#REF!</definedName>
    <definedName name="BLPH26" hidden="1">#REF!</definedName>
    <definedName name="BLPH260" hidden="1">#REF!</definedName>
    <definedName name="BLPH261" hidden="1">#REF!</definedName>
    <definedName name="BLPH262" hidden="1">#REF!</definedName>
    <definedName name="BLPH263" hidden="1">#REF!</definedName>
    <definedName name="BLPH264" hidden="1">#REF!</definedName>
    <definedName name="BLPH265" hidden="1">#REF!</definedName>
    <definedName name="BLPH266" hidden="1">#REF!</definedName>
    <definedName name="BLPH267" hidden="1">#REF!</definedName>
    <definedName name="BLPH268" hidden="1">#REF!</definedName>
    <definedName name="BLPH269" hidden="1">#REF!</definedName>
    <definedName name="BLPH27" hidden="1">#REF!</definedName>
    <definedName name="BLPH270" hidden="1">#REF!</definedName>
    <definedName name="BLPH271" hidden="1">#REF!</definedName>
    <definedName name="BLPH272" hidden="1">#REF!</definedName>
    <definedName name="BLPH273" hidden="1">#REF!</definedName>
    <definedName name="BLPH274" hidden="1">#REF!</definedName>
    <definedName name="BLPH275" hidden="1">#REF!</definedName>
    <definedName name="BLPH276" hidden="1">#REF!</definedName>
    <definedName name="BLPH277" hidden="1">#REF!</definedName>
    <definedName name="BLPH278" hidden="1">#REF!</definedName>
    <definedName name="BLPH279" hidden="1">#REF!</definedName>
    <definedName name="BLPH28" hidden="1">#REF!</definedName>
    <definedName name="BLPH280" hidden="1">#REF!</definedName>
    <definedName name="BLPH281" hidden="1">#REF!</definedName>
    <definedName name="BLPH282" hidden="1">#REF!</definedName>
    <definedName name="BLPH283" hidden="1">#REF!</definedName>
    <definedName name="BLPH284" hidden="1">#REF!</definedName>
    <definedName name="BLPH285" hidden="1">#REF!</definedName>
    <definedName name="BLPH286" hidden="1">#REF!</definedName>
    <definedName name="BLPH287" hidden="1">#REF!</definedName>
    <definedName name="BLPH288" hidden="1">#REF!</definedName>
    <definedName name="BLPH289" hidden="1">#REF!</definedName>
    <definedName name="BLPH29" hidden="1">#REF!</definedName>
    <definedName name="BLPH290" hidden="1">#REF!</definedName>
    <definedName name="BLPH291" hidden="1">#REF!</definedName>
    <definedName name="BLPH292" hidden="1">#REF!</definedName>
    <definedName name="BLPH293" hidden="1">#REF!</definedName>
    <definedName name="BLPH294" hidden="1">#REF!</definedName>
    <definedName name="BLPH295" hidden="1">#REF!</definedName>
    <definedName name="BLPH296" hidden="1">#REF!</definedName>
    <definedName name="BLPH297" hidden="1">#REF!</definedName>
    <definedName name="BLPH298" hidden="1">#REF!</definedName>
    <definedName name="BLPH299" hidden="1">#REF!</definedName>
    <definedName name="BLPH3" hidden="1">#REF!</definedName>
    <definedName name="BLPH30" hidden="1">#REF!</definedName>
    <definedName name="BLPH300" hidden="1">#REF!</definedName>
    <definedName name="BLPH301" hidden="1">#REF!</definedName>
    <definedName name="BLPH302" hidden="1">#REF!</definedName>
    <definedName name="BLPH303" hidden="1">#REF!</definedName>
    <definedName name="BLPH304" hidden="1">#REF!</definedName>
    <definedName name="BLPH305" hidden="1">#REF!</definedName>
    <definedName name="BLPH306" hidden="1">#REF!</definedName>
    <definedName name="BLPH307" hidden="1">#REF!</definedName>
    <definedName name="BLPH308" hidden="1">#REF!</definedName>
    <definedName name="BLPH309" hidden="1">#REF!</definedName>
    <definedName name="BLPH31" hidden="1">#REF!</definedName>
    <definedName name="BLPH310" hidden="1">#REF!</definedName>
    <definedName name="BLPH311" hidden="1">#REF!</definedName>
    <definedName name="BLPH312" hidden="1">#REF!</definedName>
    <definedName name="BLPH313" hidden="1">#REF!</definedName>
    <definedName name="BLPH314" hidden="1">#REF!</definedName>
    <definedName name="BLPH315" hidden="1">#REF!</definedName>
    <definedName name="BLPH316" hidden="1">#REF!</definedName>
    <definedName name="BLPH317" hidden="1">#REF!</definedName>
    <definedName name="BLPH318" hidden="1">#REF!</definedName>
    <definedName name="BLPH319" hidden="1">#REF!</definedName>
    <definedName name="BLPH32" hidden="1">#REF!</definedName>
    <definedName name="BLPH320" hidden="1">#REF!</definedName>
    <definedName name="BLPH321" hidden="1">#REF!</definedName>
    <definedName name="BLPH322" hidden="1">#REF!</definedName>
    <definedName name="BLPH323" hidden="1">#REF!</definedName>
    <definedName name="BLPH324" hidden="1">#REF!</definedName>
    <definedName name="BLPH325" hidden="1">#REF!</definedName>
    <definedName name="BLPH326" hidden="1">#REF!</definedName>
    <definedName name="BLPH327" hidden="1">#REF!</definedName>
    <definedName name="BLPH328" hidden="1">#REF!</definedName>
    <definedName name="BLPH329" hidden="1">#REF!</definedName>
    <definedName name="BLPH33" hidden="1">#REF!</definedName>
    <definedName name="BLPH330" hidden="1">#REF!</definedName>
    <definedName name="BLPH331" hidden="1">#REF!</definedName>
    <definedName name="BLPH332" hidden="1">#REF!</definedName>
    <definedName name="BLPH333" hidden="1">#REF!</definedName>
    <definedName name="BLPH334" hidden="1">#REF!</definedName>
    <definedName name="BLPH335" hidden="1">#REF!</definedName>
    <definedName name="BLPH336" hidden="1">#REF!</definedName>
    <definedName name="BLPH337" hidden="1">#REF!</definedName>
    <definedName name="BLPH338" hidden="1">#REF!</definedName>
    <definedName name="BLPH339" hidden="1">#REF!</definedName>
    <definedName name="BLPH34" hidden="1">#REF!</definedName>
    <definedName name="BLPH340" hidden="1">#REF!</definedName>
    <definedName name="BLPH341" hidden="1">#REF!</definedName>
    <definedName name="BLPH342" hidden="1">#REF!</definedName>
    <definedName name="BLPH343" hidden="1">#REF!</definedName>
    <definedName name="BLPH344" hidden="1">#REF!</definedName>
    <definedName name="BLPH345" hidden="1">#REF!</definedName>
    <definedName name="BLPH346" hidden="1">#REF!</definedName>
    <definedName name="BLPH347" hidden="1">#REF!</definedName>
    <definedName name="BLPH348" hidden="1">#REF!</definedName>
    <definedName name="BLPH349" hidden="1">#REF!</definedName>
    <definedName name="BLPH35" hidden="1">#REF!</definedName>
    <definedName name="BLPH350" hidden="1">#REF!</definedName>
    <definedName name="BLPH351" hidden="1">#REF!</definedName>
    <definedName name="BLPH352" hidden="1">#REF!</definedName>
    <definedName name="BLPH353" hidden="1">#REF!</definedName>
    <definedName name="BLPH354" hidden="1">#REF!</definedName>
    <definedName name="BLPH355" hidden="1">#REF!</definedName>
    <definedName name="BLPH356" hidden="1">#REF!</definedName>
    <definedName name="BLPH357" hidden="1">#REF!</definedName>
    <definedName name="BLPH358" hidden="1">#REF!</definedName>
    <definedName name="BLPH359" hidden="1">#REF!</definedName>
    <definedName name="BLPH36" hidden="1">#REF!</definedName>
    <definedName name="BLPH360" hidden="1">#REF!</definedName>
    <definedName name="BLPH361" hidden="1">#REF!</definedName>
    <definedName name="BLPH362" hidden="1">#REF!</definedName>
    <definedName name="BLPH363" hidden="1">#REF!</definedName>
    <definedName name="BLPH364" hidden="1">#REF!</definedName>
    <definedName name="BLPH365" hidden="1">#REF!</definedName>
    <definedName name="BLPH366" hidden="1">#REF!</definedName>
    <definedName name="BLPH367" hidden="1">#REF!</definedName>
    <definedName name="BLPH368" hidden="1">#REF!</definedName>
    <definedName name="BLPH369" hidden="1">#REF!</definedName>
    <definedName name="BLPH37" hidden="1">#REF!</definedName>
    <definedName name="BLPH370" hidden="1">#REF!</definedName>
    <definedName name="BLPH371" hidden="1">#REF!</definedName>
    <definedName name="BLPH372" hidden="1">#REF!</definedName>
    <definedName name="BLPH373" hidden="1">#REF!</definedName>
    <definedName name="BLPH374" hidden="1">#REF!</definedName>
    <definedName name="BLPH375" hidden="1">#REF!</definedName>
    <definedName name="BLPH376" hidden="1">#REF!</definedName>
    <definedName name="BLPH377" hidden="1">#REF!</definedName>
    <definedName name="BLPH378" hidden="1">#REF!</definedName>
    <definedName name="BLPH379" hidden="1">#REF!</definedName>
    <definedName name="BLPH38" hidden="1">#REF!</definedName>
    <definedName name="BLPH380" hidden="1">#REF!</definedName>
    <definedName name="BLPH381" hidden="1">#REF!</definedName>
    <definedName name="BLPH382" hidden="1">#REF!</definedName>
    <definedName name="BLPH383" hidden="1">#REF!</definedName>
    <definedName name="BLPH384" hidden="1">#REF!</definedName>
    <definedName name="BLPH385" hidden="1">#REF!</definedName>
    <definedName name="BLPH386" hidden="1">#REF!</definedName>
    <definedName name="BLPH387" hidden="1">#REF!</definedName>
    <definedName name="BLPH388" hidden="1">#REF!</definedName>
    <definedName name="BLPH389" hidden="1">#REF!</definedName>
    <definedName name="BLPH39" hidden="1">#REF!</definedName>
    <definedName name="BLPH390" hidden="1">#REF!</definedName>
    <definedName name="BLPH391" hidden="1">#REF!</definedName>
    <definedName name="BLPH392" hidden="1">#REF!</definedName>
    <definedName name="BLPH393" hidden="1">#REF!</definedName>
    <definedName name="BLPH394" hidden="1">#REF!</definedName>
    <definedName name="BLPH395" hidden="1">#REF!</definedName>
    <definedName name="BLPH396" hidden="1">#REF!</definedName>
    <definedName name="BLPH397" hidden="1">#REF!</definedName>
    <definedName name="BLPH398" hidden="1">#REF!</definedName>
    <definedName name="BLPH399" hidden="1">#REF!</definedName>
    <definedName name="BLPH4" hidden="1">#REF!</definedName>
    <definedName name="BLPH40" hidden="1">#REF!</definedName>
    <definedName name="BLPH400" hidden="1">#REF!</definedName>
    <definedName name="BLPH401" hidden="1">#REF!</definedName>
    <definedName name="BLPH402" hidden="1">#REF!</definedName>
    <definedName name="BLPH403" hidden="1">#REF!</definedName>
    <definedName name="BLPH404" hidden="1">#REF!</definedName>
    <definedName name="BLPH405" hidden="1">#REF!</definedName>
    <definedName name="BLPH406" hidden="1">#REF!</definedName>
    <definedName name="BLPH407" hidden="1">#REF!</definedName>
    <definedName name="BLPH408" hidden="1">#REF!</definedName>
    <definedName name="BLPH409" hidden="1">#REF!</definedName>
    <definedName name="BLPH41" hidden="1">#REF!</definedName>
    <definedName name="BLPH410" hidden="1">#REF!</definedName>
    <definedName name="BLPH411" hidden="1">#REF!</definedName>
    <definedName name="BLPH412" hidden="1">#REF!</definedName>
    <definedName name="BLPH413" hidden="1">#REF!</definedName>
    <definedName name="BLPH414" hidden="1">#REF!</definedName>
    <definedName name="BLPH415" hidden="1">#REF!</definedName>
    <definedName name="BLPH416" hidden="1">#REF!</definedName>
    <definedName name="BLPH417" hidden="1">#REF!</definedName>
    <definedName name="BLPH418" hidden="1">#REF!</definedName>
    <definedName name="BLPH419" hidden="1">#REF!</definedName>
    <definedName name="BLPH42" hidden="1">#REF!</definedName>
    <definedName name="BLPH420" hidden="1">#REF!</definedName>
    <definedName name="BLPH421" hidden="1">#REF!</definedName>
    <definedName name="BLPH422" hidden="1">#REF!</definedName>
    <definedName name="BLPH423" hidden="1">#REF!</definedName>
    <definedName name="BLPH424" hidden="1">#REF!</definedName>
    <definedName name="BLPH425" hidden="1">#REF!</definedName>
    <definedName name="BLPH426" hidden="1">#REF!</definedName>
    <definedName name="BLPH427" hidden="1">#REF!</definedName>
    <definedName name="BLPH428" hidden="1">#REF!</definedName>
    <definedName name="BLPH429" hidden="1">#REF!</definedName>
    <definedName name="BLPH43" hidden="1">#REF!</definedName>
    <definedName name="BLPH430" hidden="1">#REF!</definedName>
    <definedName name="BLPH431" hidden="1">#REF!</definedName>
    <definedName name="BLPH432" hidden="1">#REF!</definedName>
    <definedName name="BLPH433" hidden="1">#REF!</definedName>
    <definedName name="BLPH434" hidden="1">#REF!</definedName>
    <definedName name="BLPH435" hidden="1">#REF!</definedName>
    <definedName name="BLPH436" hidden="1">#REF!</definedName>
    <definedName name="BLPH437" hidden="1">#REF!</definedName>
    <definedName name="BLPH438" hidden="1">#REF!</definedName>
    <definedName name="BLPH439" hidden="1">#REF!</definedName>
    <definedName name="BLPH44" hidden="1">#REF!</definedName>
    <definedName name="BLPH440" hidden="1">#REF!</definedName>
    <definedName name="BLPH441" hidden="1">#REF!</definedName>
    <definedName name="BLPH442" hidden="1">#REF!</definedName>
    <definedName name="BLPH443" hidden="1">#REF!</definedName>
    <definedName name="BLPH444" hidden="1">#REF!</definedName>
    <definedName name="BLPH445" hidden="1">#REF!</definedName>
    <definedName name="BLPH446" hidden="1">#REF!</definedName>
    <definedName name="BLPH447" hidden="1">#REF!</definedName>
    <definedName name="BLPH448" hidden="1">#REF!</definedName>
    <definedName name="BLPH449" hidden="1">#REF!</definedName>
    <definedName name="BLPH45" hidden="1">#REF!</definedName>
    <definedName name="BLPH450" hidden="1">#REF!</definedName>
    <definedName name="BLPH451" hidden="1">#REF!</definedName>
    <definedName name="BLPH452" hidden="1">#REF!</definedName>
    <definedName name="BLPH453" hidden="1">#REF!</definedName>
    <definedName name="BLPH455" hidden="1">#REF!</definedName>
    <definedName name="BLPH456" hidden="1">#REF!</definedName>
    <definedName name="BLPH457" hidden="1">#REF!</definedName>
    <definedName name="BLPH458" hidden="1">#REF!</definedName>
    <definedName name="BLPH459" hidden="1">#REF!</definedName>
    <definedName name="BLPH46" hidden="1">#REF!</definedName>
    <definedName name="BLPH460" hidden="1">#REF!</definedName>
    <definedName name="BLPH461" hidden="1">#REF!</definedName>
    <definedName name="BLPH462" hidden="1">#REF!</definedName>
    <definedName name="BLPH463" hidden="1">#REF!</definedName>
    <definedName name="BLPH464" hidden="1">#REF!</definedName>
    <definedName name="BLPH465" hidden="1">#REF!</definedName>
    <definedName name="BLPH466" hidden="1">#REF!</definedName>
    <definedName name="BLPH467" hidden="1">#REF!</definedName>
    <definedName name="BLPH468" hidden="1">#REF!</definedName>
    <definedName name="BLPH469" hidden="1">#REF!</definedName>
    <definedName name="BLPH47" hidden="1">#REF!</definedName>
    <definedName name="BLPH470" hidden="1">#REF!</definedName>
    <definedName name="BLPH471" hidden="1">#REF!</definedName>
    <definedName name="BLPH472" hidden="1">#REF!</definedName>
    <definedName name="BLPH473" hidden="1">#REF!</definedName>
    <definedName name="BLPH474" hidden="1">#REF!</definedName>
    <definedName name="BLPH475" hidden="1">#REF!</definedName>
    <definedName name="BLPH476" hidden="1">#REF!</definedName>
    <definedName name="BLPH477" hidden="1">#REF!</definedName>
    <definedName name="BLPH478" hidden="1">#REF!</definedName>
    <definedName name="BLPH479" hidden="1">#REF!</definedName>
    <definedName name="BLPH48" hidden="1">#REF!</definedName>
    <definedName name="BLPH480" hidden="1">#REF!</definedName>
    <definedName name="BLPH481" hidden="1">#REF!</definedName>
    <definedName name="BLPH482" hidden="1">#REF!</definedName>
    <definedName name="BLPH483" hidden="1">#REF!</definedName>
    <definedName name="BLPH484" hidden="1">#REF!</definedName>
    <definedName name="BLPH485" hidden="1">#REF!</definedName>
    <definedName name="BLPH486" hidden="1">#REF!</definedName>
    <definedName name="BLPH487" hidden="1">#REF!</definedName>
    <definedName name="BLPH488" hidden="1">#REF!</definedName>
    <definedName name="BLPH489" hidden="1">#REF!</definedName>
    <definedName name="BLPH49" hidden="1">#REF!</definedName>
    <definedName name="BLPH490" hidden="1">#REF!</definedName>
    <definedName name="BLPH491" hidden="1">#REF!</definedName>
    <definedName name="BLPH492" hidden="1">#REF!</definedName>
    <definedName name="BLPH493" hidden="1">#REF!</definedName>
    <definedName name="BLPH494" hidden="1">#REF!</definedName>
    <definedName name="BLPH495" hidden="1">#REF!</definedName>
    <definedName name="BLPH496" hidden="1">#REF!</definedName>
    <definedName name="BLPH497" hidden="1">#REF!</definedName>
    <definedName name="BLPH498" hidden="1">#REF!</definedName>
    <definedName name="BLPH499" hidden="1">#REF!</definedName>
    <definedName name="BLPH5" hidden="1">#REF!</definedName>
    <definedName name="BLPH50" hidden="1">#REF!</definedName>
    <definedName name="BLPH500" hidden="1">#REF!</definedName>
    <definedName name="BLPH501" hidden="1">#REF!</definedName>
    <definedName name="BLPH502" hidden="1">#REF!</definedName>
    <definedName name="BLPH503" hidden="1">#REF!</definedName>
    <definedName name="BLPH504" hidden="1">#REF!</definedName>
    <definedName name="BLPH505" hidden="1">#REF!</definedName>
    <definedName name="BLPH506" hidden="1">#REF!</definedName>
    <definedName name="BLPH507" hidden="1">#REF!</definedName>
    <definedName name="BLPH508" hidden="1">#REF!</definedName>
    <definedName name="BLPH509" hidden="1">#REF!</definedName>
    <definedName name="BLPH51" hidden="1">#REF!</definedName>
    <definedName name="BLPH510" hidden="1">#REF!</definedName>
    <definedName name="BLPH511" hidden="1">#REF!</definedName>
    <definedName name="BLPH512" hidden="1">#REF!</definedName>
    <definedName name="BLPH513" hidden="1">#REF!</definedName>
    <definedName name="BLPH514" hidden="1">#REF!</definedName>
    <definedName name="BLPH515" hidden="1">#REF!</definedName>
    <definedName name="BLPH516" hidden="1">#REF!</definedName>
    <definedName name="BLPH517" hidden="1">#REF!</definedName>
    <definedName name="BLPH518" hidden="1">#REF!</definedName>
    <definedName name="BLPH519" hidden="1">#REF!</definedName>
    <definedName name="BLPH52" hidden="1">#REF!</definedName>
    <definedName name="BLPH520" hidden="1">#REF!</definedName>
    <definedName name="BLPH521" hidden="1">#REF!</definedName>
    <definedName name="BLPH522" hidden="1">#REF!</definedName>
    <definedName name="BLPH523" hidden="1">#REF!</definedName>
    <definedName name="BLPH524" hidden="1">#REF!</definedName>
    <definedName name="BLPH525" hidden="1">#REF!</definedName>
    <definedName name="BLPH526" hidden="1">#REF!</definedName>
    <definedName name="BLPH527" hidden="1">#REF!</definedName>
    <definedName name="BLPH528" hidden="1">#REF!</definedName>
    <definedName name="BLPH529" hidden="1">#REF!</definedName>
    <definedName name="BLPH53" hidden="1">#REF!</definedName>
    <definedName name="BLPH530" hidden="1">#REF!</definedName>
    <definedName name="BLPH531" hidden="1">#REF!</definedName>
    <definedName name="BLPH532" hidden="1">#REF!</definedName>
    <definedName name="BLPH533" hidden="1">#REF!</definedName>
    <definedName name="BLPH534" hidden="1">#REF!</definedName>
    <definedName name="BLPH535" hidden="1">#REF!</definedName>
    <definedName name="BLPH536" hidden="1">#REF!</definedName>
    <definedName name="BLPH537" hidden="1">#REF!</definedName>
    <definedName name="BLPH538" hidden="1">#REF!</definedName>
    <definedName name="BLPH539" hidden="1">#REF!</definedName>
    <definedName name="BLPH54" hidden="1">#REF!</definedName>
    <definedName name="BLPH540" hidden="1">#REF!</definedName>
    <definedName name="BLPH541" hidden="1">#REF!</definedName>
    <definedName name="BLPH542" hidden="1">#REF!</definedName>
    <definedName name="BLPH543" hidden="1">#REF!</definedName>
    <definedName name="BLPH544" hidden="1">#REF!</definedName>
    <definedName name="BLPH545" hidden="1">#REF!</definedName>
    <definedName name="BLPH546" hidden="1">#REF!</definedName>
    <definedName name="BLPH547" hidden="1">#REF!</definedName>
    <definedName name="BLPH548" hidden="1">#REF!</definedName>
    <definedName name="BLPH549" hidden="1">#REF!</definedName>
    <definedName name="BLPH55" hidden="1">#REF!</definedName>
    <definedName name="BLPH550" hidden="1">#REF!</definedName>
    <definedName name="BLPH551" hidden="1">#REF!</definedName>
    <definedName name="BLPH552" hidden="1">#REF!</definedName>
    <definedName name="BLPH553" hidden="1">#REF!</definedName>
    <definedName name="BLPH554" hidden="1">#REF!</definedName>
    <definedName name="BLPH555" hidden="1">#REF!</definedName>
    <definedName name="BLPH556" hidden="1">#REF!</definedName>
    <definedName name="BLPH557" hidden="1">#REF!</definedName>
    <definedName name="BLPH558" hidden="1">#REF!</definedName>
    <definedName name="BLPH559" hidden="1">#REF!</definedName>
    <definedName name="BLPH56" hidden="1">#REF!</definedName>
    <definedName name="BLPH560" hidden="1">#REF!</definedName>
    <definedName name="BLPH561" hidden="1">#REF!</definedName>
    <definedName name="BLPH562" hidden="1">#REF!</definedName>
    <definedName name="BLPH563" hidden="1">#REF!</definedName>
    <definedName name="BLPH564" hidden="1">#REF!</definedName>
    <definedName name="BLPH565" hidden="1">#REF!</definedName>
    <definedName name="BLPH566" hidden="1">#REF!</definedName>
    <definedName name="BLPH567" hidden="1">#REF!</definedName>
    <definedName name="BLPH568" hidden="1">#REF!</definedName>
    <definedName name="BLPH569" hidden="1">#REF!</definedName>
    <definedName name="BLPH57" hidden="1">#REF!</definedName>
    <definedName name="BLPH570" hidden="1">#REF!</definedName>
    <definedName name="BLPH571" hidden="1">#REF!</definedName>
    <definedName name="BLPH572" hidden="1">#REF!</definedName>
    <definedName name="BLPH573" hidden="1">#REF!</definedName>
    <definedName name="BLPH574" hidden="1">#REF!</definedName>
    <definedName name="BLPH575" hidden="1">#REF!</definedName>
    <definedName name="BLPH576" hidden="1">#REF!</definedName>
    <definedName name="BLPH577" hidden="1">#REF!</definedName>
    <definedName name="BLPH579" hidden="1">#REF!</definedName>
    <definedName name="BLPH58" hidden="1">#REF!</definedName>
    <definedName name="BLPH580" hidden="1">#REF!</definedName>
    <definedName name="BLPH581" hidden="1">#REF!</definedName>
    <definedName name="BLPH583" hidden="1">#REF!</definedName>
    <definedName name="BLPH584" hidden="1">#REF!</definedName>
    <definedName name="BLPH585" hidden="1">#REF!</definedName>
    <definedName name="BLPH586" hidden="1">#REF!</definedName>
    <definedName name="BLPH587" hidden="1">#REF!</definedName>
    <definedName name="BLPH588" hidden="1">#REF!</definedName>
    <definedName name="BLPH589" hidden="1">#REF!</definedName>
    <definedName name="BLPH59" hidden="1">#REF!</definedName>
    <definedName name="BLPH590" hidden="1">#REF!</definedName>
    <definedName name="BLPH591" hidden="1">#REF!</definedName>
    <definedName name="BLPH592" hidden="1">#REF!</definedName>
    <definedName name="BLPH593" hidden="1">#REF!</definedName>
    <definedName name="BLPH594" hidden="1">#REF!</definedName>
    <definedName name="BLPH595" hidden="1">#REF!</definedName>
    <definedName name="BLPH596" hidden="1">#REF!</definedName>
    <definedName name="BLPH597" hidden="1">#REF!</definedName>
    <definedName name="BLPH598" hidden="1">#REF!</definedName>
    <definedName name="BLPH599" hidden="1">#REF!</definedName>
    <definedName name="BLPH6" hidden="1">#REF!</definedName>
    <definedName name="BLPH60" hidden="1">#REF!</definedName>
    <definedName name="BLPH600" hidden="1">#REF!</definedName>
    <definedName name="BLPH601" hidden="1">#REF!</definedName>
    <definedName name="BLPH602" hidden="1">#REF!</definedName>
    <definedName name="BLPH603" hidden="1">#REF!</definedName>
    <definedName name="BLPH604" hidden="1">#REF!</definedName>
    <definedName name="BLPH605" hidden="1">#REF!</definedName>
    <definedName name="BLPH606" hidden="1">#REF!</definedName>
    <definedName name="BLPH607" hidden="1">#REF!</definedName>
    <definedName name="BLPH608" hidden="1">#REF!</definedName>
    <definedName name="BLPH609" hidden="1">#REF!</definedName>
    <definedName name="BLPH61" hidden="1">#REF!</definedName>
    <definedName name="BLPH610" hidden="1">#REF!</definedName>
    <definedName name="BLPH611" hidden="1">#REF!</definedName>
    <definedName name="BLPH612" hidden="1">#REF!</definedName>
    <definedName name="BLPH613" hidden="1">#REF!</definedName>
    <definedName name="BLPH614" hidden="1">#REF!</definedName>
    <definedName name="BLPH615" hidden="1">#REF!</definedName>
    <definedName name="BLPH616" hidden="1">#REF!</definedName>
    <definedName name="BLPH617" hidden="1">#REF!</definedName>
    <definedName name="BLPH618" hidden="1">#REF!</definedName>
    <definedName name="BLPH619" hidden="1">#REF!</definedName>
    <definedName name="BLPH62" hidden="1">#REF!</definedName>
    <definedName name="BLPH620" hidden="1">#REF!</definedName>
    <definedName name="BLPH621" hidden="1">#REF!</definedName>
    <definedName name="BLPH622" hidden="1">#REF!</definedName>
    <definedName name="BLPH623" hidden="1">#REF!</definedName>
    <definedName name="BLPH624" hidden="1">#REF!</definedName>
    <definedName name="BLPH625" hidden="1">#REF!</definedName>
    <definedName name="BLPH626" hidden="1">#REF!</definedName>
    <definedName name="BLPH627" hidden="1">#REF!</definedName>
    <definedName name="BLPH628" hidden="1">#REF!</definedName>
    <definedName name="BLPH629" hidden="1">#REF!</definedName>
    <definedName name="BLPH63" hidden="1">#REF!</definedName>
    <definedName name="BLPH630" hidden="1">#REF!</definedName>
    <definedName name="BLPH631" hidden="1">#REF!</definedName>
    <definedName name="BLPH632" hidden="1">#REF!</definedName>
    <definedName name="BLPH633" hidden="1">#REF!</definedName>
    <definedName name="BLPH634" hidden="1">#REF!</definedName>
    <definedName name="BLPH635" hidden="1">#REF!</definedName>
    <definedName name="BLPH636" hidden="1">#REF!</definedName>
    <definedName name="BLPH637" hidden="1">#REF!</definedName>
    <definedName name="BLPH638" hidden="1">#REF!</definedName>
    <definedName name="BLPH639" hidden="1">#REF!</definedName>
    <definedName name="BLPH64" hidden="1">#REF!</definedName>
    <definedName name="BLPH640" hidden="1">#REF!</definedName>
    <definedName name="BLPH641" hidden="1">#REF!</definedName>
    <definedName name="BLPH642" hidden="1">#REF!</definedName>
    <definedName name="BLPH643" hidden="1">#REF!</definedName>
    <definedName name="BLPH644" hidden="1">#REF!</definedName>
    <definedName name="BLPH645" hidden="1">#REF!</definedName>
    <definedName name="BLPH646" hidden="1">#REF!</definedName>
    <definedName name="BLPH647" hidden="1">#REF!</definedName>
    <definedName name="BLPH648" hidden="1">#REF!</definedName>
    <definedName name="BLPH649" hidden="1">#REF!</definedName>
    <definedName name="BLPH650" hidden="1">#REF!</definedName>
    <definedName name="BLPH651" hidden="1">#REF!</definedName>
    <definedName name="BLPH652" hidden="1">#REF!</definedName>
    <definedName name="BLPH653" hidden="1">#REF!</definedName>
    <definedName name="BLPH654" hidden="1">#REF!</definedName>
    <definedName name="BLPH655" hidden="1">#REF!</definedName>
    <definedName name="BLPH656" hidden="1">#REF!</definedName>
    <definedName name="BLPH657" hidden="1">#REF!</definedName>
    <definedName name="BLPH658" hidden="1">#REF!</definedName>
    <definedName name="BLPH659" hidden="1">#REF!</definedName>
    <definedName name="BLPH660" hidden="1">#REF!</definedName>
    <definedName name="BLPH661" hidden="1">#REF!</definedName>
    <definedName name="BLPH662" hidden="1">#REF!</definedName>
    <definedName name="BLPH663" hidden="1">#REF!</definedName>
    <definedName name="BLPH664" hidden="1">#REF!</definedName>
    <definedName name="BLPH665" hidden="1">#REF!</definedName>
    <definedName name="BLPH666" hidden="1">#REF!</definedName>
    <definedName name="BLPH668" hidden="1">#REF!</definedName>
    <definedName name="BLPH669" hidden="1">#REF!</definedName>
    <definedName name="BLPH67" hidden="1">#REF!</definedName>
    <definedName name="BLPH670" hidden="1">#REF!</definedName>
    <definedName name="BLPH671" hidden="1">#REF!</definedName>
    <definedName name="BLPH672" hidden="1">#REF!</definedName>
    <definedName name="BLPH673" hidden="1">#REF!</definedName>
    <definedName name="BLPH674" hidden="1">#REF!</definedName>
    <definedName name="BLPH675" hidden="1">#REF!</definedName>
    <definedName name="BLPH676" hidden="1">#REF!</definedName>
    <definedName name="BLPH677" hidden="1">#REF!</definedName>
    <definedName name="BLPH678" hidden="1">#REF!</definedName>
    <definedName name="BLPH679" hidden="1">#REF!</definedName>
    <definedName name="BLPH680" hidden="1">#REF!</definedName>
    <definedName name="BLPH681" hidden="1">#REF!</definedName>
    <definedName name="BLPH682" hidden="1">#REF!</definedName>
    <definedName name="BLPH683" hidden="1">#REF!</definedName>
    <definedName name="BLPH684" hidden="1">#REF!</definedName>
    <definedName name="BLPH685" hidden="1">#REF!</definedName>
    <definedName name="BLPH686" hidden="1">#REF!</definedName>
    <definedName name="BLPH687" hidden="1">#REF!</definedName>
    <definedName name="BLPH688" hidden="1">#REF!</definedName>
    <definedName name="BLPH689" hidden="1">#REF!</definedName>
    <definedName name="BLPH690" hidden="1">#REF!</definedName>
    <definedName name="BLPH691" hidden="1">#REF!</definedName>
    <definedName name="BLPH692" hidden="1">#REF!</definedName>
    <definedName name="BLPH693" hidden="1">#REF!</definedName>
    <definedName name="BLPH694" hidden="1">#REF!</definedName>
    <definedName name="BLPH695" hidden="1">#REF!</definedName>
    <definedName name="BLPH696" hidden="1">#REF!</definedName>
    <definedName name="BLPH697" hidden="1">#REF!</definedName>
    <definedName name="BLPH698" hidden="1">#REF!</definedName>
    <definedName name="BLPH699" hidden="1">#REF!</definedName>
    <definedName name="BLPH7" hidden="1">#REF!</definedName>
    <definedName name="BLPH700" hidden="1">#REF!</definedName>
    <definedName name="BLPH701" hidden="1">#REF!</definedName>
    <definedName name="BLPH702" hidden="1">#REF!</definedName>
    <definedName name="BLPH703" hidden="1">#REF!</definedName>
    <definedName name="BLPH704" hidden="1">#REF!</definedName>
    <definedName name="BLPH705" hidden="1">#REF!</definedName>
    <definedName name="BLPH706" hidden="1">#REF!</definedName>
    <definedName name="BLPH707" hidden="1">#REF!</definedName>
    <definedName name="BLPH708" hidden="1">#REF!</definedName>
    <definedName name="BLPH709" hidden="1">#REF!</definedName>
    <definedName name="BLPH710" hidden="1">#REF!</definedName>
    <definedName name="BLPH711" hidden="1">#REF!</definedName>
    <definedName name="BLPH712" hidden="1">#REF!</definedName>
    <definedName name="BLPH713" hidden="1">#REF!</definedName>
    <definedName name="BLPH714" hidden="1">#REF!</definedName>
    <definedName name="BLPH715" hidden="1">#REF!</definedName>
    <definedName name="BLPH716" hidden="1">#REF!</definedName>
    <definedName name="BLPH717" hidden="1">#REF!</definedName>
    <definedName name="BLPH718" hidden="1">#REF!</definedName>
    <definedName name="BLPH719" hidden="1">#REF!</definedName>
    <definedName name="BLPH72" hidden="1">#REF!</definedName>
    <definedName name="BLPH720" hidden="1">#REF!</definedName>
    <definedName name="BLPH721" hidden="1">#REF!</definedName>
    <definedName name="BLPH722" hidden="1">#REF!</definedName>
    <definedName name="BLPH723" hidden="1">#REF!</definedName>
    <definedName name="BLPH724" hidden="1">#REF!</definedName>
    <definedName name="BLPH725" hidden="1">#REF!</definedName>
    <definedName name="BLPH726" hidden="1">#REF!</definedName>
    <definedName name="BLPH727" hidden="1">#REF!</definedName>
    <definedName name="BLPH728" hidden="1">#REF!</definedName>
    <definedName name="BLPH729" hidden="1">#REF!</definedName>
    <definedName name="BLPH73" hidden="1">#REF!</definedName>
    <definedName name="BLPH730" hidden="1">#REF!</definedName>
    <definedName name="BLPH731" hidden="1">#REF!</definedName>
    <definedName name="BLPH732" hidden="1">#REF!</definedName>
    <definedName name="BLPH733" hidden="1">#REF!</definedName>
    <definedName name="BLPH734" hidden="1">#REF!</definedName>
    <definedName name="BLPH735" hidden="1">#REF!</definedName>
    <definedName name="BLPH736" hidden="1">#REF!</definedName>
    <definedName name="BLPH737" hidden="1">#REF!</definedName>
    <definedName name="BLPH738" hidden="1">#REF!</definedName>
    <definedName name="BLPH739" hidden="1">#REF!</definedName>
    <definedName name="BLPH74" hidden="1">#REF!</definedName>
    <definedName name="BLPH740" hidden="1">#REF!</definedName>
    <definedName name="BLPH741" hidden="1">#REF!</definedName>
    <definedName name="BLPH742" hidden="1">#REF!</definedName>
    <definedName name="BLPH743" hidden="1">#REF!</definedName>
    <definedName name="BLPH744" hidden="1">#REF!</definedName>
    <definedName name="BLPH745" hidden="1">#REF!</definedName>
    <definedName name="BLPH746" hidden="1">#REF!</definedName>
    <definedName name="BLPH747" hidden="1">#REF!</definedName>
    <definedName name="BLPH748" hidden="1">#REF!</definedName>
    <definedName name="BLPH749" hidden="1">#REF!</definedName>
    <definedName name="BLPH75" hidden="1">#REF!</definedName>
    <definedName name="BLPH750" hidden="1">#REF!</definedName>
    <definedName name="BLPH751" hidden="1">#REF!</definedName>
    <definedName name="BLPH752" hidden="1">#REF!</definedName>
    <definedName name="BLPH753" hidden="1">#REF!</definedName>
    <definedName name="BLPH754" hidden="1">#REF!</definedName>
    <definedName name="BLPH755" hidden="1">#REF!</definedName>
    <definedName name="BLPH756" hidden="1">#REF!</definedName>
    <definedName name="BLPH757" hidden="1">#REF!</definedName>
    <definedName name="BLPH758" hidden="1">#REF!</definedName>
    <definedName name="BLPH759" hidden="1">#REF!</definedName>
    <definedName name="BLPH76" hidden="1">#REF!</definedName>
    <definedName name="BLPH760" hidden="1">#REF!</definedName>
    <definedName name="BLPH761" hidden="1">#REF!</definedName>
    <definedName name="BLPH762" hidden="1">#REF!</definedName>
    <definedName name="BLPH763" hidden="1">#REF!</definedName>
    <definedName name="BLPH764" hidden="1">#REF!</definedName>
    <definedName name="BLPH765" hidden="1">#REF!</definedName>
    <definedName name="BLPH766" hidden="1">#REF!</definedName>
    <definedName name="BLPH767" hidden="1">#REF!</definedName>
    <definedName name="BLPH768" hidden="1">#REF!</definedName>
    <definedName name="BLPH769" hidden="1">#REF!</definedName>
    <definedName name="BLPH77" hidden="1">#REF!</definedName>
    <definedName name="BLPH770" hidden="1">#REF!</definedName>
    <definedName name="BLPH771" hidden="1">#REF!</definedName>
    <definedName name="BLPH772" hidden="1">#REF!</definedName>
    <definedName name="BLPH773" hidden="1">#REF!</definedName>
    <definedName name="BLPH774" hidden="1">#REF!</definedName>
    <definedName name="BLPH775" hidden="1">#REF!</definedName>
    <definedName name="BLPH776" hidden="1">#REF!</definedName>
    <definedName name="BLPH777" hidden="1">#REF!</definedName>
    <definedName name="BLPH778" hidden="1">#REF!</definedName>
    <definedName name="BLPH779" hidden="1">#REF!</definedName>
    <definedName name="BLPH78" hidden="1">#REF!</definedName>
    <definedName name="BLPH780" hidden="1">#REF!</definedName>
    <definedName name="BLPH781" hidden="1">#REF!</definedName>
    <definedName name="BLPH782" hidden="1">#REF!</definedName>
    <definedName name="BLPH783" hidden="1">#REF!</definedName>
    <definedName name="BLPH784" hidden="1">#REF!</definedName>
    <definedName name="BLPH785" hidden="1">#REF!</definedName>
    <definedName name="BLPH786" hidden="1">#REF!</definedName>
    <definedName name="BLPH787" hidden="1">#REF!</definedName>
    <definedName name="BLPH788" hidden="1">#REF!</definedName>
    <definedName name="BLPH789" hidden="1">#REF!</definedName>
    <definedName name="BLPH79" hidden="1">#REF!</definedName>
    <definedName name="BLPH790" hidden="1">#REF!</definedName>
    <definedName name="BLPH791" hidden="1">#REF!</definedName>
    <definedName name="BLPH792" hidden="1">#REF!</definedName>
    <definedName name="BLPH793" hidden="1">#REF!</definedName>
    <definedName name="BLPH794" hidden="1">#REF!</definedName>
    <definedName name="BLPH795" hidden="1">#REF!</definedName>
    <definedName name="BLPH796" hidden="1">#REF!</definedName>
    <definedName name="BLPH797" hidden="1">#REF!</definedName>
    <definedName name="BLPH798" hidden="1">#REF!</definedName>
    <definedName name="BLPH799" hidden="1">#REF!</definedName>
    <definedName name="BLPH8" hidden="1">#REF!</definedName>
    <definedName name="BLPH80" hidden="1">#REF!</definedName>
    <definedName name="BLPH800" hidden="1">#REF!</definedName>
    <definedName name="BLPH801" hidden="1">#REF!</definedName>
    <definedName name="BLPH802" hidden="1">#REF!</definedName>
    <definedName name="BLPH803" hidden="1">#REF!</definedName>
    <definedName name="BLPH804" hidden="1">#REF!</definedName>
    <definedName name="BLPH805" hidden="1">#REF!</definedName>
    <definedName name="BLPH806" hidden="1">#REF!</definedName>
    <definedName name="BLPH807" hidden="1">#REF!</definedName>
    <definedName name="BLPH808" hidden="1">#REF!</definedName>
    <definedName name="BLPH809" hidden="1">#REF!</definedName>
    <definedName name="BLPH81" hidden="1">#REF!</definedName>
    <definedName name="BLPH810" hidden="1">#REF!</definedName>
    <definedName name="BLPH811" hidden="1">#REF!</definedName>
    <definedName name="BLPH812" hidden="1">#REF!</definedName>
    <definedName name="BLPH813" hidden="1">#REF!</definedName>
    <definedName name="BLPH814" hidden="1">#REF!</definedName>
    <definedName name="BLPH815" hidden="1">#REF!</definedName>
    <definedName name="BLPH816" hidden="1">#REF!</definedName>
    <definedName name="BLPH817" hidden="1">#REF!</definedName>
    <definedName name="BLPH818" hidden="1">#REF!</definedName>
    <definedName name="BLPH819" hidden="1">#REF!</definedName>
    <definedName name="BLPH82" hidden="1">#REF!</definedName>
    <definedName name="BLPH820" hidden="1">#REF!</definedName>
    <definedName name="BLPH821" hidden="1">#REF!</definedName>
    <definedName name="BLPH822" hidden="1">#REF!</definedName>
    <definedName name="BLPH823" hidden="1">#REF!</definedName>
    <definedName name="BLPH824" hidden="1">#REF!</definedName>
    <definedName name="BLPH825" hidden="1">#REF!</definedName>
    <definedName name="BLPH826" hidden="1">#REF!</definedName>
    <definedName name="BLPH827" hidden="1">#REF!</definedName>
    <definedName name="BLPH828" hidden="1">#REF!</definedName>
    <definedName name="BLPH829" hidden="1">#REF!</definedName>
    <definedName name="BLPH83" hidden="1">#REF!</definedName>
    <definedName name="BLPH830" hidden="1">#REF!</definedName>
    <definedName name="BLPH831" hidden="1">#REF!</definedName>
    <definedName name="BLPH832" hidden="1">#REF!</definedName>
    <definedName name="BLPH833" hidden="1">#REF!</definedName>
    <definedName name="BLPH834" hidden="1">#REF!</definedName>
    <definedName name="BLPH835" hidden="1">#REF!</definedName>
    <definedName name="BLPH836" hidden="1">#REF!</definedName>
    <definedName name="BLPH837" hidden="1">#REF!</definedName>
    <definedName name="BLPH838" hidden="1">#REF!</definedName>
    <definedName name="BLPH839" hidden="1">#REF!</definedName>
    <definedName name="BLPH84" hidden="1">#REF!</definedName>
    <definedName name="BLPH840" hidden="1">#REF!</definedName>
    <definedName name="BLPH841" hidden="1">#REF!</definedName>
    <definedName name="BLPH842" hidden="1">#REF!</definedName>
    <definedName name="BLPH843" hidden="1">#REF!</definedName>
    <definedName name="BLPH844" hidden="1">#REF!</definedName>
    <definedName name="BLPH845" hidden="1">#REF!</definedName>
    <definedName name="BLPH846" hidden="1">#REF!</definedName>
    <definedName name="BLPH847" hidden="1">#REF!</definedName>
    <definedName name="BLPH848" hidden="1">#REF!</definedName>
    <definedName name="BLPH85" hidden="1">#REF!</definedName>
    <definedName name="BLPH86" hidden="1">#REF!</definedName>
    <definedName name="BLPH860" hidden="1">#REF!</definedName>
    <definedName name="BLPH861" hidden="1">#REF!</definedName>
    <definedName name="BLPH862" hidden="1">#REF!</definedName>
    <definedName name="BLPH863" hidden="1">#REF!</definedName>
    <definedName name="BLPH864" hidden="1">#REF!</definedName>
    <definedName name="BLPH865" hidden="1">#REF!</definedName>
    <definedName name="BLPH866" hidden="1">#REF!</definedName>
    <definedName name="BLPH867" hidden="1">#REF!</definedName>
    <definedName name="BLPH868" hidden="1">#REF!</definedName>
    <definedName name="BLPH869" hidden="1">#REF!</definedName>
    <definedName name="BLPH87" hidden="1">#REF!</definedName>
    <definedName name="BLPH870" hidden="1">#REF!</definedName>
    <definedName name="BLPH871" hidden="1">#REF!</definedName>
    <definedName name="BLPH872" hidden="1">#REF!</definedName>
    <definedName name="BLPH873" hidden="1">#REF!</definedName>
    <definedName name="BLPH874" hidden="1">#REF!</definedName>
    <definedName name="BLPH875" hidden="1">#REF!</definedName>
    <definedName name="BLPH876" hidden="1">#REF!</definedName>
    <definedName name="BLPH877" hidden="1">#REF!</definedName>
    <definedName name="BLPH878" hidden="1">#REF!</definedName>
    <definedName name="BLPH879" hidden="1">#REF!</definedName>
    <definedName name="BLPH88" hidden="1">#REF!</definedName>
    <definedName name="BLPH880" hidden="1">#REF!</definedName>
    <definedName name="BLPH881" hidden="1">#REF!</definedName>
    <definedName name="BLPH882" hidden="1">#REF!</definedName>
    <definedName name="BLPH883" hidden="1">#REF!</definedName>
    <definedName name="BLPH884" hidden="1">#REF!</definedName>
    <definedName name="BLPH885" hidden="1">#REF!</definedName>
    <definedName name="BLPH886" hidden="1">#REF!</definedName>
    <definedName name="BLPH887" hidden="1">#REF!</definedName>
    <definedName name="BLPH888" hidden="1">#REF!</definedName>
    <definedName name="BLPH889" hidden="1">#REF!</definedName>
    <definedName name="BLPH89" hidden="1">#REF!</definedName>
    <definedName name="BLPH890" hidden="1">#REF!</definedName>
    <definedName name="BLPH891" hidden="1">#REF!</definedName>
    <definedName name="BLPH892" hidden="1">#REF!</definedName>
    <definedName name="BLPH893" hidden="1">#REF!</definedName>
    <definedName name="BLPH894" hidden="1">#REF!</definedName>
    <definedName name="BLPH895" hidden="1">#REF!</definedName>
    <definedName name="BLPH896" hidden="1">#REF!</definedName>
    <definedName name="BLPH897" hidden="1">#REF!</definedName>
    <definedName name="BLPH898" hidden="1">#REF!</definedName>
    <definedName name="BLPH899" hidden="1">#REF!</definedName>
    <definedName name="BLPH9" hidden="1">#REF!</definedName>
    <definedName name="BLPH90" hidden="1">#REF!</definedName>
    <definedName name="BLPH900" hidden="1">#REF!</definedName>
    <definedName name="BLPH901" hidden="1">#REF!</definedName>
    <definedName name="BLPH902" hidden="1">#REF!</definedName>
    <definedName name="BLPH903" hidden="1">#REF!</definedName>
    <definedName name="BLPH904" hidden="1">#REF!</definedName>
    <definedName name="BLPH905" hidden="1">#REF!</definedName>
    <definedName name="BLPH906" hidden="1">#REF!</definedName>
    <definedName name="BLPH907" hidden="1">#REF!</definedName>
    <definedName name="BLPH908" hidden="1">#REF!</definedName>
    <definedName name="BLPH909" hidden="1">#REF!</definedName>
    <definedName name="BLPH91" hidden="1">#REF!</definedName>
    <definedName name="BLPH910" hidden="1">#REF!</definedName>
    <definedName name="BLPH911" hidden="1">#REF!</definedName>
    <definedName name="BLPH912" hidden="1">#REF!</definedName>
    <definedName name="BLPH913" hidden="1">#REF!</definedName>
    <definedName name="BLPH914" hidden="1">#REF!</definedName>
    <definedName name="BLPH915" hidden="1">#REF!</definedName>
    <definedName name="BLPH916" hidden="1">#REF!</definedName>
    <definedName name="BLPH917" hidden="1">#REF!</definedName>
    <definedName name="BLPH918" hidden="1">#REF!</definedName>
    <definedName name="BLPH919" hidden="1">#REF!</definedName>
    <definedName name="BLPH92" hidden="1">#REF!</definedName>
    <definedName name="BLPH920" hidden="1">#REF!</definedName>
    <definedName name="BLPH921" hidden="1">#REF!</definedName>
    <definedName name="BLPH922" hidden="1">#REF!</definedName>
    <definedName name="BLPH923" hidden="1">#REF!</definedName>
    <definedName name="BLPH924" hidden="1">#REF!</definedName>
    <definedName name="BLPH925" hidden="1">#REF!</definedName>
    <definedName name="BLPH926" hidden="1">#REF!</definedName>
    <definedName name="BLPH927" hidden="1">#REF!</definedName>
    <definedName name="BLPH928" hidden="1">#REF!</definedName>
    <definedName name="BLPH929" hidden="1">#REF!</definedName>
    <definedName name="BLPH93" hidden="1">#REF!</definedName>
    <definedName name="BLPH930" hidden="1">#REF!</definedName>
    <definedName name="BLPH931" hidden="1">#REF!</definedName>
    <definedName name="BLPH932" hidden="1">#REF!</definedName>
    <definedName name="BLPH933" hidden="1">#REF!</definedName>
    <definedName name="BLPH934" hidden="1">#REF!</definedName>
    <definedName name="BLPH935" hidden="1">#REF!</definedName>
    <definedName name="BLPH936" hidden="1">#REF!</definedName>
    <definedName name="BLPH937" hidden="1">#REF!</definedName>
    <definedName name="BLPH938" hidden="1">#REF!</definedName>
    <definedName name="BLPH939" hidden="1">#REF!</definedName>
    <definedName name="BLPH94" hidden="1">#REF!</definedName>
    <definedName name="BLPH940" hidden="1">#REF!</definedName>
    <definedName name="BLPH941" hidden="1">#REF!</definedName>
    <definedName name="BLPH942" hidden="1">#REF!</definedName>
    <definedName name="BLPH943" hidden="1">#REF!</definedName>
    <definedName name="BLPH944" hidden="1">#REF!</definedName>
    <definedName name="BLPH945" hidden="1">#REF!</definedName>
    <definedName name="BLPH946" hidden="1">#REF!</definedName>
    <definedName name="BLPH947" hidden="1">#REF!</definedName>
    <definedName name="BLPH948" hidden="1">#REF!</definedName>
    <definedName name="BLPH949" hidden="1">#REF!</definedName>
    <definedName name="BLPH95" hidden="1">#REF!</definedName>
    <definedName name="BLPH950" hidden="1">#REF!</definedName>
    <definedName name="BLPH951" hidden="1">#REF!</definedName>
    <definedName name="BLPH952" hidden="1">#REF!</definedName>
    <definedName name="BLPH953" hidden="1">#REF!</definedName>
    <definedName name="BLPH954" hidden="1">#REF!</definedName>
    <definedName name="BLPH955" hidden="1">#REF!</definedName>
    <definedName name="BLPH956" hidden="1">#REF!</definedName>
    <definedName name="BLPH957" hidden="1">#REF!</definedName>
    <definedName name="BLPH958" hidden="1">#REF!</definedName>
    <definedName name="BLPH959" hidden="1">#REF!</definedName>
    <definedName name="BLPH96" hidden="1">#REF!</definedName>
    <definedName name="BLPH960" hidden="1">#REF!</definedName>
    <definedName name="BLPH961" hidden="1">#REF!</definedName>
    <definedName name="BLPH962" hidden="1">#REF!</definedName>
    <definedName name="BLPH963" hidden="1">#REF!</definedName>
    <definedName name="BLPH964" hidden="1">#REF!</definedName>
    <definedName name="BLPH965" hidden="1">#REF!</definedName>
    <definedName name="BLPH966" hidden="1">#REF!</definedName>
    <definedName name="BLPH967" hidden="1">#REF!</definedName>
    <definedName name="BLPH968" hidden="1">#REF!</definedName>
    <definedName name="BLPH969" hidden="1">#REF!</definedName>
    <definedName name="BLPH97" hidden="1">#REF!</definedName>
    <definedName name="BLPH970" hidden="1">#REF!</definedName>
    <definedName name="BLPH971" hidden="1">#REF!</definedName>
    <definedName name="BLPH972" hidden="1">#REF!</definedName>
    <definedName name="BLPH973" hidden="1">#REF!</definedName>
    <definedName name="BLPH974" hidden="1">#REF!</definedName>
    <definedName name="BLPH975" hidden="1">#REF!</definedName>
    <definedName name="BLPH976" hidden="1">#REF!</definedName>
    <definedName name="BLPH977" hidden="1">#REF!</definedName>
    <definedName name="BLPH978" hidden="1">#REF!</definedName>
    <definedName name="BLPH979" hidden="1">#REF!</definedName>
    <definedName name="BLPH98" hidden="1">#REF!</definedName>
    <definedName name="BLPH980" hidden="1">#REF!</definedName>
    <definedName name="BLPH981" hidden="1">#REF!</definedName>
    <definedName name="BLPH982" hidden="1">#REF!</definedName>
    <definedName name="BLPH983" hidden="1">#REF!</definedName>
    <definedName name="BLPH984" hidden="1">#REF!</definedName>
    <definedName name="BLPH985" hidden="1">#REF!</definedName>
    <definedName name="BLPH986" hidden="1">#REF!</definedName>
    <definedName name="BLPH987" hidden="1">#REF!</definedName>
    <definedName name="BLPH988" hidden="1">#REF!</definedName>
    <definedName name="BLPH989" hidden="1">#REF!</definedName>
    <definedName name="BLPH99" hidden="1">#REF!</definedName>
    <definedName name="BLPH990" hidden="1">#REF!</definedName>
    <definedName name="BLPH991" hidden="1">#REF!</definedName>
    <definedName name="BLPH992" hidden="1">#REF!</definedName>
    <definedName name="BLPH993" hidden="1">#REF!</definedName>
    <definedName name="BLPH994" hidden="1">#REF!</definedName>
    <definedName name="BLPH995" hidden="1">#REF!</definedName>
    <definedName name="BLPH996" hidden="1">#REF!</definedName>
    <definedName name="BLPH997" hidden="1">#REF!</definedName>
    <definedName name="BLPH998" hidden="1">#REF!</definedName>
    <definedName name="BLPH999" hidden="1">#REF!</definedName>
    <definedName name="BN56TG" hidden="1">{"'Break down'!$A$4"}</definedName>
    <definedName name="BNE_MESSAGES_HIDDEN" hidden="1">#REF!</definedName>
    <definedName name="BNGT5643" hidden="1">{"'Break down'!$A$4"}</definedName>
    <definedName name="bnhyu" hidden="1">{"'Break down'!$A$4"}</definedName>
    <definedName name="BOM" localSheetId="12">#REF!</definedName>
    <definedName name="BOM">#REF!</definedName>
    <definedName name="bonus" localSheetId="12">#REF!</definedName>
    <definedName name="bonus">#REF!</definedName>
    <definedName name="BookType">1</definedName>
    <definedName name="boop" hidden="1">{"'Break down'!$A$4"}</definedName>
    <definedName name="bp">10000</definedName>
    <definedName name="bPreview" hidden="1">TRUE</definedName>
    <definedName name="bPrint" hidden="1">TRUE</definedName>
    <definedName name="BR_00045">1</definedName>
    <definedName name="BRA_NET">122</definedName>
    <definedName name="BRI_NET">104</definedName>
    <definedName name="BROWN" localSheetId="1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ROW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BS_2">#REF!</definedName>
    <definedName name="BS1_1">#REF!</definedName>
    <definedName name="BS1_2">#REF!</definedName>
    <definedName name="BS1_3">#REF!</definedName>
    <definedName name="BS10_A">#REF!</definedName>
    <definedName name="BS10_B">#REF!</definedName>
    <definedName name="BS7_A">#REF!</definedName>
    <definedName name="BS7_B">#REF!</definedName>
    <definedName name="BSMethod">2</definedName>
    <definedName name="btnOutputs">"btnOutputs"</definedName>
    <definedName name="BU" localSheetId="12">#REF!</definedName>
    <definedName name="BU">#REF!</definedName>
    <definedName name="Bud_Period" localSheetId="12">#REF!</definedName>
    <definedName name="Bud_Period">#REF!</definedName>
    <definedName name="bud_var" localSheetId="12">#REF!</definedName>
    <definedName name="bud_var">#REF!</definedName>
    <definedName name="Bud_YTD" localSheetId="12">#REF!</definedName>
    <definedName name="Bud_YTD">#REF!</definedName>
    <definedName name="Bud2001cum" localSheetId="12">#REF!</definedName>
    <definedName name="Bud2001cum">#REF!</definedName>
    <definedName name="Bud2002cum" localSheetId="12">#REF!</definedName>
    <definedName name="Bud2002cum">#REF!</definedName>
    <definedName name="BudDepr" localSheetId="12">#REF!</definedName>
    <definedName name="BudDepr">#REF!</definedName>
    <definedName name="BUDGET">#REF!</definedName>
    <definedName name="Budget_YTD">#REF!,#REF!,#REF!,#REF!,#REF!,#REF!,#REF!,#REF!,#REF!</definedName>
    <definedName name="Budget2003" localSheetId="12">#REF!</definedName>
    <definedName name="Budget2003">#REF!</definedName>
    <definedName name="BUDGETCURRENCYCODE1" localSheetId="12">#REF!</definedName>
    <definedName name="BUDGETCURRENCYCODE1">#REF!</definedName>
    <definedName name="BUDGETNAME1" localSheetId="12">#REF!</definedName>
    <definedName name="BUDGETNAME1">#REF!</definedName>
    <definedName name="BUDGETORG1" localSheetId="12">#REF!</definedName>
    <definedName name="BUDGETORG1">#REF!</definedName>
    <definedName name="budmonth" localSheetId="12">#REF!</definedName>
    <definedName name="budmonth">#REF!</definedName>
    <definedName name="BudOpprofit" localSheetId="12">#REF!</definedName>
    <definedName name="BudOpprofit">#REF!</definedName>
    <definedName name="budytd" localSheetId="12">#REF!</definedName>
    <definedName name="budytd">#REF!</definedName>
    <definedName name="BUFF_DECL_2018" localSheetId="12">#REF!</definedName>
    <definedName name="BUFF_DECL_2018">#REF!</definedName>
    <definedName name="BUFF_DECL_2019" localSheetId="12">#REF!</definedName>
    <definedName name="BUFF_DECL_2019">#REF!</definedName>
    <definedName name="BUFF_DECL_2020" localSheetId="12">#REF!</definedName>
    <definedName name="BUFF_DECL_2020">#REF!</definedName>
    <definedName name="Build">1</definedName>
    <definedName name="Burglaries">#REF!</definedName>
    <definedName name="Burglaries_minus0.95">#REF!</definedName>
    <definedName name="Burglaries_plus0.95">#REF!</definedName>
    <definedName name="Business__Business_Units">"Retrieval_AreaTOTAL+Essbase!$A$1:$E$16"</definedName>
    <definedName name="Business_Description">"Text 1"</definedName>
    <definedName name="BUSINESSSOLUTION" localSheetId="12">#REF!</definedName>
    <definedName name="BUSINESSSOLUTION">#REF!</definedName>
    <definedName name="Button_10">"X1bozza_trasferte_Elenca"</definedName>
    <definedName name="Button_3">"Carlsberg_estimat_Resultatopgørelse_List"</definedName>
    <definedName name="Button_9">"X1bozza_trasferte_Elenca"</definedName>
    <definedName name="Buyer">1</definedName>
    <definedName name="BVal">41.61</definedName>
    <definedName name="bvbx" hidden="1">{#N/A,#N/A,TRUE,"Historicals";#N/A,#N/A,TRUE,"Charts";#N/A,#N/A,TRUE,"Forecasts"}</definedName>
    <definedName name="bvcx" hidden="1">{#N/A,#N/A,TRUE,"Historicals";#N/A,#N/A,TRUE,"Charts";#N/A,#N/A,TRUE,"Forecasts"}</definedName>
    <definedName name="BVF45RDF" hidden="1">{"'Break down'!$A$4"}</definedName>
    <definedName name="BVG" hidden="1">{"'Break down'!$A$4"}</definedName>
    <definedName name="BX89FG45SD" hidden="1">{"'Break down'!$A$4"}</definedName>
    <definedName name="bZoom" hidden="1">FALSE</definedName>
    <definedName name="c_daysPerYear">365</definedName>
    <definedName name="CA" hidden="1">{"'Break down'!$A$4"}</definedName>
    <definedName name="CA_mnth" localSheetId="12">#REF!</definedName>
    <definedName name="CA_mnth">#REF!</definedName>
    <definedName name="CA_Mnth_BUD" localSheetId="12">#REF!</definedName>
    <definedName name="CA_Mnth_BUD">#REF!</definedName>
    <definedName name="CA_qtd" localSheetId="12">#REF!</definedName>
    <definedName name="CA_qtd">#REF!</definedName>
    <definedName name="CA_Qtr_BUD" localSheetId="12">#REF!</definedName>
    <definedName name="CA_Qtr_BUD">#REF!</definedName>
    <definedName name="CA_xero" localSheetId="12">#REF!</definedName>
    <definedName name="CA_xero">#REF!</definedName>
    <definedName name="CA_ytd" localSheetId="12">#REF!</definedName>
    <definedName name="CA_ytd">#REF!</definedName>
    <definedName name="CA_Ytd_BUD" localSheetId="12">#REF!</definedName>
    <definedName name="CA_Ytd_BUD">#REF!</definedName>
    <definedName name="CABLEPMKT">40</definedName>
    <definedName name="CadRate">0.65</definedName>
    <definedName name="calc">1</definedName>
    <definedName name="Calcs" localSheetId="1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Calcs"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CAN_NET">116</definedName>
    <definedName name="CAPEX" hidden="1">{"'Break down'!$A$4"}</definedName>
    <definedName name="Capex2" hidden="1">{"'CWC'!$A$3:$P$36"}</definedName>
    <definedName name="CAPEXCOMM" hidden="1">{"'Break down'!$A$4"}</definedName>
    <definedName name="CapPlan">"2004 Capital Plan"</definedName>
    <definedName name="capr">2280</definedName>
    <definedName name="CarriedForwardCashflow" localSheetId="12">#REF!</definedName>
    <definedName name="CarriedForwardCashflow">#REF!</definedName>
    <definedName name="CarriedOverNvsElapsedTime">0.00342326388636138</definedName>
    <definedName name="CarriedOverNvsEndTime">36990.545359838</definedName>
    <definedName name="case">#REF!</definedName>
    <definedName name="case_num">1</definedName>
    <definedName name="Case1" localSheetId="12">#REF!</definedName>
    <definedName name="Case1">#REF!</definedName>
    <definedName name="Case2" localSheetId="12">#REF!</definedName>
    <definedName name="Case2">#REF!</definedName>
    <definedName name="Case3" localSheetId="12">#REF!</definedName>
    <definedName name="Case3">#REF!</definedName>
    <definedName name="Cash_Rate">0</definedName>
    <definedName name="Cash_Sw">#REF!</definedName>
    <definedName name="cash2">0</definedName>
    <definedName name="CashFlowCapitalExpenditureCellular">0</definedName>
    <definedName name="CashFlowCapitalExpenditureOther">0</definedName>
    <definedName name="CashFlowCapitalExpenditurePaging">0</definedName>
    <definedName name="CashFlowCapitalExpenditureTelephone">0</definedName>
    <definedName name="CashFlowCapitalExpenditureWireless">0</definedName>
    <definedName name="CashFlowDividendPaidPreferredStock">0</definedName>
    <definedName name="Cast_Alum" hidden="1">{"'Break down'!$A$4"}</definedName>
    <definedName name="Cat_Standard_Density">1370</definedName>
    <definedName name="Categories" localSheetId="12">#REF!</definedName>
    <definedName name="Categories">#REF!</definedName>
    <definedName name="caug">5220</definedName>
    <definedName name="CB" hidden="1">#REF!</definedName>
    <definedName name="cboCurrHist">"cboActivityType"</definedName>
    <definedName name="CBWorkbookPriority" hidden="1">-797077507</definedName>
    <definedName name="cc" localSheetId="12" hidden="1">{#N/A,#N/A,TRUE,"Cover sheet";#N/A,#N/A,TRUE,"Summary";#N/A,#N/A,TRUE,"Key Assumptions";#N/A,#N/A,TRUE,"Profit &amp; Loss";#N/A,#N/A,TRUE,"Balance Sheet";#N/A,#N/A,TRUE,"Cashflow";#N/A,#N/A,TRUE,"IRR";#N/A,#N/A,TRUE,"Ratios";#N/A,#N/A,TRUE,"Debt analysis"}</definedName>
    <definedName name="cc" hidden="1">{#N/A,#N/A,TRUE,"Cover sheet";#N/A,#N/A,TRUE,"Summary";#N/A,#N/A,TRUE,"Key Assumptions";#N/A,#N/A,TRUE,"Profit &amp; Loss";#N/A,#N/A,TRUE,"Balance Sheet";#N/A,#N/A,TRUE,"Cashflow";#N/A,#N/A,TRUE,"IRR";#N/A,#N/A,TRUE,"Ratios";#N/A,#N/A,TRUE,"Debt analysis"}</definedName>
    <definedName name="CCC">#REF!</definedName>
    <definedName name="ccccc" localSheetId="12" hidden="1">{"10yp key data",#N/A,FALSE,"Market Data"}</definedName>
    <definedName name="ccccc" hidden="1">{"10yp key data",#N/A,FALSE,"Market Data"}</definedName>
    <definedName name="cccccccccc">#REF!</definedName>
    <definedName name="CCodeList">#REF!</definedName>
    <definedName name="CCY" localSheetId="12">#REF!</definedName>
    <definedName name="CCY">#REF!</definedName>
    <definedName name="cdec">14780</definedName>
    <definedName name="CDx_Priority">"datawonoscale"</definedName>
    <definedName name="cedwdf2wef" hidden="1">#REF!</definedName>
    <definedName name="ceg">0.2538</definedName>
    <definedName name="Cen_Dec_15" localSheetId="12">#REF!</definedName>
    <definedName name="Cen_Dec_15">#REF!</definedName>
    <definedName name="Cen_Jan_16" localSheetId="12">#REF!</definedName>
    <definedName name="Cen_Jan_16">#REF!</definedName>
    <definedName name="Cen_Mnth" localSheetId="12">#REF!</definedName>
    <definedName name="Cen_Mnth">#REF!</definedName>
    <definedName name="Cen_mnth_list" localSheetId="12">#REF!</definedName>
    <definedName name="Cen_mnth_list">#REF!</definedName>
    <definedName name="Cen_qtd" localSheetId="12">#REF!</definedName>
    <definedName name="Cen_qtd">#REF!</definedName>
    <definedName name="CEN_qtr_BUD" localSheetId="12">#REF!</definedName>
    <definedName name="CEN_qtr_BUD">#REF!</definedName>
    <definedName name="Cen_ytd" localSheetId="12">#REF!</definedName>
    <definedName name="Cen_ytd">#REF!</definedName>
    <definedName name="Cen_ytd_BUD" localSheetId="12">#REF!</definedName>
    <definedName name="Cen_ytd_BUD">#REF!</definedName>
    <definedName name="Cent_Mnth_Bud" localSheetId="12">#REF!</definedName>
    <definedName name="Cent_Mnth_Bud">#REF!</definedName>
    <definedName name="cf"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cf"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CF_OP_GR">"'=BackSheet!$D$239:$AG$239"</definedName>
    <definedName name="CF_OP_GRVisma">"'=BackSheet!$D$239:$AG$239"</definedName>
    <definedName name="CF_PR_DV">"'=BackSheet!$D$241:$AG$241"</definedName>
    <definedName name="CF_PR_DVVisma">"'=BackSheet!$D$241:$AG$241"</definedName>
    <definedName name="CF2_1">#REF!</definedName>
    <definedName name="CF2_2">#REF!</definedName>
    <definedName name="cfeb">2110</definedName>
    <definedName name="cfrt" hidden="1">{"'Break down'!$A$4"}</definedName>
    <definedName name="cfrty" hidden="1">{"'Break down'!$A$4"}</definedName>
    <definedName name="cftab" localSheetId="12">#REF!</definedName>
    <definedName name="cftab">#REF!</definedName>
    <definedName name="CH_A" localSheetId="12">#REF!</definedName>
    <definedName name="CH_A">#REF!</definedName>
    <definedName name="CH_B" localSheetId="12">#REF!</definedName>
    <definedName name="CH_B">#REF!</definedName>
    <definedName name="CH_C" localSheetId="12">#REF!</definedName>
    <definedName name="CH_C">#REF!</definedName>
    <definedName name="CH_D" localSheetId="12">#REF!</definedName>
    <definedName name="CH_D">#REF!</definedName>
    <definedName name="CH_E" localSheetId="12">#REF!</definedName>
    <definedName name="CH_E">#REF!</definedName>
    <definedName name="CH_F" localSheetId="12">#REF!</definedName>
    <definedName name="CH_F">#REF!</definedName>
    <definedName name="CHAN">0.8</definedName>
    <definedName name="Change" hidden="1">#N/A</definedName>
    <definedName name="Change2" hidden="1">#N/A</definedName>
    <definedName name="Change3" hidden="1">#N/A</definedName>
    <definedName name="Change4" hidden="1">#N/A</definedName>
    <definedName name="ChangeRange" hidden="1">#REF!</definedName>
    <definedName name="ChangeRange2" hidden="1">#REF!</definedName>
    <definedName name="Changes">"Changes from Version 2"</definedName>
    <definedName name="chart">"Chart 1"</definedName>
    <definedName name="chart_1">"Chart 1"</definedName>
    <definedName name="chart_2">"Chart 2"</definedName>
    <definedName name="check">0</definedName>
    <definedName name="CheckRound">6</definedName>
    <definedName name="Chemin">"DISK_DAVID:Projet AFINE:ESSAI_EXPORT:12007.XLS"</definedName>
    <definedName name="CHI_NET">120</definedName>
    <definedName name="Choices">#N/A</definedName>
    <definedName name="Choices_Wrapper">#REF!</definedName>
    <definedName name="Choices_Wrapper1">#N/A</definedName>
    <definedName name="Choices_Wrapper2">#N/A</definedName>
    <definedName name="Choices2">#REF!</definedName>
    <definedName name="CiceroUpdate">0</definedName>
    <definedName name="Cipla2"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Cipla2" hidden="1">{TRUE,TRUE,-1.25,-15.5,604.5,369,FALSE,FALSE,TRUE,TRUE,0,1,83,1,38,4,5,4,TRUE,TRUE,3,TRUE,1,TRUE,75,"Swvu.inputs._.raw._.data.","ACwvu.inputs._.raw._.data.",#N/A,FALSE,FALSE,0.5,0.5,0.5,0.5,2,"&amp;F","&amp;A&amp;RPage &amp;P",FALSE,FALSE,FALSE,FALSE,1,60,#N/A,#N/A,"=R1C61:R53C89","=C1:C5",#N/A,#N/A,FALSE,FALSE,FALSE,1,600,600,FALSE,FALSE,TRUE,TRUE,TRUE}</definedName>
    <definedName name="CIQANR_22aca9e5c20c4b139335117bc8d71717" hidden="1">#REF!</definedName>
    <definedName name="CIQANR_92f36a7bd40d42caaedff791cad6e92e" hidden="1">#REF!</definedName>
    <definedName name="CIQWBGuid" hidden="1">"87ec7ee0-36f1-4077-b101-b01508112353"</definedName>
    <definedName name="CIQWBInfo" hidden="1">"{ ""CIQVersion"":""9.51.3510.3078"" }"</definedName>
    <definedName name="circ">#REF!</definedName>
    <definedName name="cjan">1500</definedName>
    <definedName name="cjul">3670</definedName>
    <definedName name="cjun">6530</definedName>
    <definedName name="class" localSheetId="12">#REF!</definedName>
    <definedName name="class">#REF!</definedName>
    <definedName name="Class_B">68.45</definedName>
    <definedName name="Claves">#REF!</definedName>
    <definedName name="CLEAR_TRADE">"ZZZ"</definedName>
    <definedName name="CLIENT" localSheetId="12">#REF!</definedName>
    <definedName name="CLIENT">#REF!</definedName>
    <definedName name="Client_Name_or_Project_Name">"Project MALTE"</definedName>
    <definedName name="Close" localSheetId="12">#REF!</definedName>
    <definedName name="Close">#REF!</definedName>
    <definedName name="Closed">"2-Closed"</definedName>
    <definedName name="Closed_B">"2-Closed 9/16-9/30"</definedName>
    <definedName name="closedate">#REF!</definedName>
    <definedName name="CloseYear" localSheetId="12">#REF!</definedName>
    <definedName name="CloseYear">#REF!</definedName>
    <definedName name="Closing">32233</definedName>
    <definedName name="Closing_cash" localSheetId="12">#REF!</definedName>
    <definedName name="Closing_cash">#REF!</definedName>
    <definedName name="CLOSING1">32201</definedName>
    <definedName name="CLOSING2">32233</definedName>
    <definedName name="CLOSING3">32333</definedName>
    <definedName name="cm">1</definedName>
    <definedName name="cmar">4680</definedName>
    <definedName name="cmay">3240</definedName>
    <definedName name="cnov">8250</definedName>
    <definedName name="co">160</definedName>
    <definedName name="Co_Name">"Mass Transit Railway Corporation"</definedName>
    <definedName name="Co_status">"non-op, op, dormant"</definedName>
    <definedName name="coct">5740</definedName>
    <definedName name="Code_soc" localSheetId="12">#REF!</definedName>
    <definedName name="Code_soc">#REF!</definedName>
    <definedName name="Codes">1</definedName>
    <definedName name="COEF.Competition_Attrition">#REF!</definedName>
    <definedName name="COEF.Competitor_installation">#REF!</definedName>
    <definedName name="COEF.Verisure_Attrition">#REF!</definedName>
    <definedName name="COEF.Verisure_installation">#REF!</definedName>
    <definedName name="cogs_inflation_rate">#REF!</definedName>
    <definedName name="col">1984</definedName>
    <definedName name="ColorNames" localSheetId="12">#REF!</definedName>
    <definedName name="ColorNames">#REF!</definedName>
    <definedName name="COLT">"ADR_Matrix"</definedName>
    <definedName name="COMM">0.04</definedName>
    <definedName name="COMM2">0.009</definedName>
    <definedName name="commission">0.06</definedName>
    <definedName name="Committed">"3-Committed"</definedName>
    <definedName name="Company.Name">"Monarch"</definedName>
    <definedName name="Company_Name">"Commonwealth Aluminum"</definedName>
    <definedName name="companylist" localSheetId="12">#REF!</definedName>
    <definedName name="companylist">#REF!</definedName>
    <definedName name="Competition_Cancellations">#REF!</definedName>
    <definedName name="Competitor_installations">#REF!</definedName>
    <definedName name="Competitor_Portfolio">#REF!</definedName>
    <definedName name="COMPS">50</definedName>
    <definedName name="CONCEPTO">#REF!</definedName>
    <definedName name="CONCEPTOLOG">#REF!</definedName>
    <definedName name="CONF">200</definedName>
    <definedName name="conflic">#REF!</definedName>
    <definedName name="CONFPMKT">200</definedName>
    <definedName name="ConsoLevel">#REF!</definedName>
    <definedName name="Consolidated">"Consolidated"</definedName>
    <definedName name="Consolidated_Income_Statement">"A1AnnIS"</definedName>
    <definedName name="ContentsHelp" hidden="1">#REF!</definedName>
    <definedName name="Contingency">#REF!</definedName>
    <definedName name="Conv_default">FRF</definedName>
    <definedName name="Conv_mark">1</definedName>
    <definedName name="Conventions" localSheetId="12">#REF!</definedName>
    <definedName name="Conventions">#REF!</definedName>
    <definedName name="CopiedToServer">FALSE</definedName>
    <definedName name="CopyWord" hidden="1">#REF!</definedName>
    <definedName name="Corporate_Expense_Growth">5%</definedName>
    <definedName name="CorporateOverheadsDeskChargeIn" localSheetId="12">#REF!</definedName>
    <definedName name="CorporateOverheadsDeskChargeIn">#REF!</definedName>
    <definedName name="CorporateRate2000" localSheetId="12">#REF!</definedName>
    <definedName name="CorporateRate2000">#REF!</definedName>
    <definedName name="CostPoolL1">#REF!</definedName>
    <definedName name="CostPoolL2">#REF!</definedName>
    <definedName name="countchk">0</definedName>
    <definedName name="Countrylist">#REF!</definedName>
    <definedName name="Cours_de_change">1</definedName>
    <definedName name="Coverage">#REF!</definedName>
    <definedName name="CPLimit">4</definedName>
    <definedName name="CR"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CR"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craig_days_avail" localSheetId="12">#REF!</definedName>
    <definedName name="craig_days_avail">#REF!</definedName>
    <definedName name="craig_days_trained" localSheetId="12">#REF!</definedName>
    <definedName name="craig_days_trained">#REF!</definedName>
    <definedName name="craig_util" localSheetId="12">#REF!</definedName>
    <definedName name="craig_util">#REF!</definedName>
    <definedName name="CrazyCapExRow">IF(LatestBS-LatestCYE&lt;0,"Error",IF(LatestBS-LatestCYE&lt;100,0,IF(LatestBS-LatestCYE&lt;200,1,IF(LatestBS-LatestCYE&lt;290,2,0))))</definedName>
    <definedName name="CreateTable" hidden="1">#REF!</definedName>
    <definedName name="CREDIT">3</definedName>
    <definedName name="csAllowLocalConsolidation">TRUE</definedName>
    <definedName name="csAppName">"BudgetWeb"</definedName>
    <definedName name="CSCASHFLOW">#REF!</definedName>
    <definedName name="csDesignMode">1</definedName>
    <definedName name="csep">9830</definedName>
    <definedName name="csK_lts_gek_Dim01">"="</definedName>
    <definedName name="csK_lts_gek_Dim02">"="</definedName>
    <definedName name="csKeepAlive">5</definedName>
    <definedName name="csKTG2_KTGGAZDA_5_ELEMZES_Dim01">"="</definedName>
    <definedName name="csKTG2_KTGGAZDA_5_ELEMZES_Dim02">"="</definedName>
    <definedName name="csKTG2_KTGGAZDA_5_ELEMZES_Dim03">"="</definedName>
    <definedName name="csKTG2_MINDOSSZESEN_Dim01">"="</definedName>
    <definedName name="csKTG2_MINDOSSZESEN_Dim10">"="</definedName>
    <definedName name="csKTG2_MINDOSSZESEN_Dim11">"="</definedName>
    <definedName name="csKTG2_MINDOSSZESEN1_Dim01">"="</definedName>
    <definedName name="csKTG2_MINDOSSZESEN1_Dim02">"="</definedName>
    <definedName name="csKTG2_MINDOSSZESEN1_Dim03">"="</definedName>
    <definedName name="csKTG2_MINDOSSZESEN1_Dim04">"="</definedName>
    <definedName name="csLocalConsolidationOnSubmit">TRUE</definedName>
    <definedName name="csRefreshOnOpen">FALSE</definedName>
    <definedName name="csRefreshOnRotate">TRUE</definedName>
    <definedName name="csSTRAT_TERV_Elemzes_Dim01">"="</definedName>
    <definedName name="csSTRAT_TERV_Elemzes_Dim02">"="</definedName>
    <definedName name="csSTRAT_TERV_Elemzes_Dim05">"="</definedName>
    <definedName name="csSTRAT_TERV_Elemzes_Dim06">"="</definedName>
    <definedName name="csSTRAT_TERV_Elemzes_Dim08">"="</definedName>
    <definedName name="csSTRAT_TERV_Elemzes_Dim09">"="</definedName>
    <definedName name="csSTRAT_TERV_Elemzes_Dim11">"="</definedName>
    <definedName name="csSTRAT_TERV_Elemzes_Dim12">"="</definedName>
    <definedName name="csSTRAT_TERV_Elemzes_Dim13">"="</definedName>
    <definedName name="csSTRAT_TERV_Elemzes_Dim14">"="</definedName>
    <definedName name="CTRate" localSheetId="12">[11]data!$B$3</definedName>
    <definedName name="CTRate">#REF!</definedName>
    <definedName name="cu119.CopyLastPeriodRows" hidden="1">{"AVSHAR","BSHAR"}</definedName>
    <definedName name="cur">#REF!</definedName>
    <definedName name="CUR3MTH">6</definedName>
    <definedName name="CURCYTD">9</definedName>
    <definedName name="CURMTH">1</definedName>
    <definedName name="CURMYTD">12</definedName>
    <definedName name="CurName">#REF!</definedName>
    <definedName name="currency">#REF!</definedName>
    <definedName name="CurrencyCodeRange">OFFSET(XRatesRange,0,0,,1)</definedName>
    <definedName name="CurrentYear">#REF!</definedName>
    <definedName name="CurrentYearEnd">#REF!</definedName>
    <definedName name="CurrYr">0</definedName>
    <definedName name="CURWEEK">1</definedName>
    <definedName name="CurYear">VALUE(YEAR(NOW()))</definedName>
    <definedName name="CUSSheetClass">"IND"</definedName>
    <definedName name="Customer1" localSheetId="12">#REF!</definedName>
    <definedName name="Customer1">#REF!</definedName>
    <definedName name="CustomerA">"WAL-MART"</definedName>
    <definedName name="CustomerB">"BEST BUY"</definedName>
    <definedName name="CustomerC">"TARGET"</definedName>
    <definedName name="CustomerD">"SAMS CLUB"</definedName>
    <definedName name="CustomerE">"MUSICLAND"</definedName>
    <definedName name="CustomerF">"KMART"</definedName>
    <definedName name="CustomerG">"BJS"</definedName>
    <definedName name="CustomerH">"FRED MEYER, INC."</definedName>
    <definedName name="CustomerI">"WAL-MART CANADA CORP"</definedName>
    <definedName name="CustomerJ">"MEIJER"</definedName>
    <definedName name="CustomerK">"ZELLERS"</definedName>
    <definedName name="CustomerL">"SHOPKO"</definedName>
    <definedName name="CustomerM">"INFINITY"</definedName>
    <definedName name="CustomerN">"CIRCUIT CITY"</definedName>
    <definedName name="CustomerO">"BEST BUY CANADA LTD.  (BB)"</definedName>
    <definedName name="cv">#REF!</definedName>
    <definedName name="cvcvvvvvvvv">2050/Dólar</definedName>
    <definedName name="cvfgty" hidden="1">{"'Break down'!$A$4"}</definedName>
    <definedName name="CXR">#REF!</definedName>
    <definedName name="CYR">"JANUARY 1, 2000"</definedName>
    <definedName name="CYTDVOL">11</definedName>
    <definedName name="d"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_NET">5</definedName>
    <definedName name="D_S_f">Word</definedName>
    <definedName name="da" hidden="1">#REF!</definedName>
    <definedName name="das" localSheetId="1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Dash">"v3.54"</definedName>
    <definedName name="DAT100NOREP">#REF!</definedName>
    <definedName name="DAT100NOREPNG">#REF!</definedName>
    <definedName name="DAT100RECUP">#REF!</definedName>
    <definedName name="data">OFFSET(#REF!,0,0,COUNTA(#REF!)-1,1)</definedName>
    <definedName name="data_count" localSheetId="12">#REF!</definedName>
    <definedName name="data_count">#REF!</definedName>
    <definedName name="data_sum">#REF!</definedName>
    <definedName name="Data14">"Chart 14"</definedName>
    <definedName name="DataBlockList">OFFSET(DataBlock,1,0,ROWS(DataBlock)-2,COLUMNS(DataBlock))</definedName>
    <definedName name="DATACOLLECTION" localSheetId="12">#REF!</definedName>
    <definedName name="DATACOLLECTION">#REF!</definedName>
    <definedName name="DataCosts" localSheetId="12">#REF!</definedName>
    <definedName name="DataCosts">#REF!</definedName>
    <definedName name="DataLabels">OFFSET(DataLabel,1,0,COUNTA(OFFSET(DataLabel,1,0,100,1)))</definedName>
    <definedName name="DataOffset">6</definedName>
    <definedName name="dataseries4">OFFSET(#REF!,0,0,COUNTA(#REF!),1)</definedName>
    <definedName name="DATCLCON">#REF!</definedName>
    <definedName name="date">#REF!</definedName>
    <definedName name="DateCreated">"8/15/02 8:57:35 AM"</definedName>
    <definedName name="DateEB">"SEP 97"</definedName>
    <definedName name="DateList">#REF!</definedName>
    <definedName name="DATENVPRO">#REF!</definedName>
    <definedName name="DATGARAN">#REF!</definedName>
    <definedName name="DATLAVC">#REF!</definedName>
    <definedName name="DATMAN">#REF!</definedName>
    <definedName name="DATNRECAG">#REF!</definedName>
    <definedName name="DATNRECFCC">#REF!</definedName>
    <definedName name="DATNRECINT">#REF!</definedName>
    <definedName name="DATNRECIS2">#REF!</definedName>
    <definedName name="DATNRECSD">#REF!</definedName>
    <definedName name="DATPRCR">#REF!</definedName>
    <definedName name="DATRECAG">#REF!</definedName>
    <definedName name="DATRECFCC">#REF!</definedName>
    <definedName name="DATRECINT">#REF!</definedName>
    <definedName name="DATRECIS2">#REF!</definedName>
    <definedName name="DATRECSD">#REF!</definedName>
    <definedName name="DATREP">#REF!</definedName>
    <definedName name="DATREPIS2">#REF!</definedName>
    <definedName name="DATREPSD">#REF!</definedName>
    <definedName name="DATRMA">#REF!</definedName>
    <definedName name="DATTRANSP">#REF!</definedName>
    <definedName name="DATTRANSPO">#REF!</definedName>
    <definedName name="DAV">#REF!</definedName>
    <definedName name="DavRoutine">#REF!</definedName>
    <definedName name="DaysPast" localSheetId="12">#REF!</definedName>
    <definedName name="DaysPast">#REF!</definedName>
    <definedName name="DaysPerYear">365</definedName>
    <definedName name="DB">"WIREUK"</definedName>
    <definedName name="DBNAME1" localSheetId="12">#REF!</definedName>
    <definedName name="DBNAME1">#REF!</definedName>
    <definedName name="DBSwitch" localSheetId="12">#REF!</definedName>
    <definedName name="DBSwitch">#REF!</definedName>
    <definedName name="DCF" localSheetId="12" hidden="1">{#N/A,#N/A,FALSE,"DCF Summary";#N/A,#N/A,FALSE,"Casema";#N/A,#N/A,FALSE,"Casema NoTel";#N/A,#N/A,FALSE,"UK";#N/A,#N/A,FALSE,"RCF";#N/A,#N/A,FALSE,"Intercable CZ";#N/A,#N/A,FALSE,"Interkabel P"}</definedName>
    <definedName name="DCF" hidden="1">{#N/A,#N/A,FALSE,"DCF Summary";#N/A,#N/A,FALSE,"Casema";#N/A,#N/A,FALSE,"Casema NoTel";#N/A,#N/A,FALSE,"UK";#N/A,#N/A,FALSE,"RCF";#N/A,#N/A,FALSE,"Intercable CZ";#N/A,#N/A,FALSE,"Interkabel P"}</definedName>
    <definedName name="dcf.weight">0.333</definedName>
    <definedName name="DCF_" localSheetId="1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_Industry">#REF!</definedName>
    <definedName name="DCF_MRP_Shock">#REF!</definedName>
    <definedName name="DCF_Rating">#REF!</definedName>
    <definedName name="DCF_RFR_Shock">#REF!</definedName>
    <definedName name="DCF_Shock">#REF!</definedName>
    <definedName name="DCF_SOFR_Shock">#REF!</definedName>
    <definedName name="DCF_valuation">SUM(DCF_val)</definedName>
    <definedName name="dcs">#REF!</definedName>
    <definedName name="DD" localSheetId="12">#REF!</definedName>
    <definedName name="DD">#REF!</definedName>
    <definedName name="ddd" hidden="1">#REF!</definedName>
    <definedName name="dddd" hidden="1">{"'Break down'!$A$4"}</definedName>
    <definedName name="ddddd" localSheetId="12" hidden="1">{"10yp tariffs",#N/A,FALSE,"Celtel alternative 6"}</definedName>
    <definedName name="ddddd" hidden="1">{"10yp tariffs",#N/A,FALSE,"Celtel alternative 6"}</definedName>
    <definedName name="dddddd" localSheetId="12" hidden="1">{#N/A,#N/A,FALSE,"CAPREIT"}</definedName>
    <definedName name="dddddd" hidden="1">{#N/A,#N/A,FALSE,"CAPREIT"}</definedName>
    <definedName name="ddddddd" localSheetId="12" hidden="1">{#N/A,#N/A,FALSE,"CAPREIT"}</definedName>
    <definedName name="ddddddd" hidden="1">{#N/A,#N/A,FALSE,"CAPREIT"}</definedName>
    <definedName name="DE">{1,"Payroll &amp; benefits";2,"Total direct PP&amp;E cost";3,"Purchased goods &amp; services";4,"Other Direct Costs (incl direct provisions &amp; cost elim)"}</definedName>
    <definedName name="DE_Dec_15" localSheetId="12">#REF!</definedName>
    <definedName name="DE_Dec_15">#REF!</definedName>
    <definedName name="DE_Jan_16" localSheetId="12">#REF!</definedName>
    <definedName name="DE_Jan_16">#REF!</definedName>
    <definedName name="DE_Mnth" localSheetId="12">#REF!</definedName>
    <definedName name="DE_Mnth">#REF!</definedName>
    <definedName name="DE_mnth_BUD" localSheetId="12">[9]DE!$E$4:$P$147</definedName>
    <definedName name="DE_mnth_BUD">#REF!</definedName>
    <definedName name="DE_mnth_list" localSheetId="12">#REF!</definedName>
    <definedName name="DE_mnth_list">#REF!</definedName>
    <definedName name="DE_Mtd" localSheetId="12">#REF!</definedName>
    <definedName name="DE_Mtd">#REF!</definedName>
    <definedName name="DE_qtd" localSheetId="12">#REF!</definedName>
    <definedName name="DE_qtd">#REF!</definedName>
    <definedName name="DE_qtr_BUD" localSheetId="12">#REF!</definedName>
    <definedName name="DE_qtr_BUD">#REF!</definedName>
    <definedName name="DE_ytd_BUD" localSheetId="12">#REF!</definedName>
    <definedName name="DE_ytd_BUD">#REF!</definedName>
    <definedName name="DEBIT">2</definedName>
    <definedName name="Debt_to_EBITDA">5</definedName>
    <definedName name="DEC">9</definedName>
    <definedName name="Dec_15" localSheetId="12">#REF!</definedName>
    <definedName name="Dec_15">#REF!</definedName>
    <definedName name="dec03tb" localSheetId="12">#REF!</definedName>
    <definedName name="dec03tb">#REF!</definedName>
    <definedName name="DecAct" localSheetId="12">#REF!</definedName>
    <definedName name="DecAct">#REF!</definedName>
    <definedName name="DecFTE" localSheetId="12">#REF!</definedName>
    <definedName name="DecFTE">#REF!</definedName>
    <definedName name="Decisions">1</definedName>
    <definedName name="DECPT">0.05</definedName>
    <definedName name="DeductGWA" localSheetId="12">#REF!</definedName>
    <definedName name="DeductGWA">#REF!</definedName>
    <definedName name="Default">0</definedName>
    <definedName name="defaultmargin">50</definedName>
    <definedName name="defaultmonth">6</definedName>
    <definedName name="defaultrate">4.75</definedName>
    <definedName name="defaut">FRF</definedName>
    <definedName name="DeleteRange" hidden="1">#REF!</definedName>
    <definedName name="DeleteTable" hidden="1">#REF!</definedName>
    <definedName name="dem">#REF!</definedName>
    <definedName name="demandas">#REF!</definedName>
    <definedName name="DEN_NET">100</definedName>
    <definedName name="Dennis_H._Leibowitz__892_4248">"BrodcastArea"</definedName>
    <definedName name="dep">-10463</definedName>
    <definedName name="Dep_Cod" localSheetId="12">#REF!</definedName>
    <definedName name="Dep_Cod">#REF!</definedName>
    <definedName name="DEPO">35300</definedName>
    <definedName name="DeprBUD05" localSheetId="12">#REF!</definedName>
    <definedName name="DeprBUD05">#REF!</definedName>
    <definedName name="DeprBUD06" localSheetId="12">#REF!</definedName>
    <definedName name="DeprBUD06">#REF!</definedName>
    <definedName name="DEPT">3</definedName>
    <definedName name="dept_99" localSheetId="12">#REF!</definedName>
    <definedName name="dept_99">#REF!</definedName>
    <definedName name="DEPT1">298</definedName>
    <definedName name="DEPT10">380</definedName>
    <definedName name="DEPT11">390</definedName>
    <definedName name="DEPT2">299</definedName>
    <definedName name="DEPT3">310</definedName>
    <definedName name="DEPT4">320</definedName>
    <definedName name="DEPT5">330</definedName>
    <definedName name="DEPT6">340</definedName>
    <definedName name="DEPT60">#REF!</definedName>
    <definedName name="DEPT7">350</definedName>
    <definedName name="DEPT8">360</definedName>
    <definedName name="DEPT9">370</definedName>
    <definedName name="der_retrieve">38792.7038310185</definedName>
    <definedName name="dereew">#REF!</definedName>
    <definedName name="DEVELOPMENT">5</definedName>
    <definedName name="df">#REF!</definedName>
    <definedName name="dfbfhyt" hidden="1">{#N/A,#N/A,TRUE,"Historicals";#N/A,#N/A,TRUE,"Charts";#N/A,#N/A,TRUE,"Forecasts"}</definedName>
    <definedName name="dfdfgg"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fdfgg"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fgh">#REF!</definedName>
    <definedName name="dfsdfsd">Scheduled_Payment+Extra_Payment</definedName>
    <definedName name="DG">0.06</definedName>
    <definedName name="dgdsf" hidden="1">#REF!</definedName>
    <definedName name="dghtz">#REF!</definedName>
    <definedName name="Dic">12</definedName>
    <definedName name="DirBelgSales">#REF!</definedName>
    <definedName name="DIRTY">4</definedName>
    <definedName name="Dis_Rate">16%</definedName>
    <definedName name="DISP_UNITS">#REF!</definedName>
    <definedName name="Disposableincome">#REF!</definedName>
    <definedName name="Disposableincome_minus0.95">#REF!</definedName>
    <definedName name="Disposableincome_plus0.95">#REF!</definedName>
    <definedName name="DISQUE">"DISK_DAVID"</definedName>
    <definedName name="DJE_Revenue" localSheetId="12">#REF!</definedName>
    <definedName name="DJE_Revenue">#REF!</definedName>
    <definedName name="dk">"Per unspecified"</definedName>
    <definedName name="dm">1.95583</definedName>
    <definedName name="DM_pro_EURO">1.95583</definedName>
    <definedName name="DME_BeforeCloseCompleted" hidden="1">"True"</definedName>
    <definedName name="DME_Dirty" hidden="1">"False"</definedName>
    <definedName name="DME_LocalFile" hidden="1">"True"</definedName>
    <definedName name="DNAktEISBenutzer">"geigert"</definedName>
    <definedName name="DNAktEISRolle">"Controlling"</definedName>
    <definedName name="DNAktWINBenutzer">"GeigerT"</definedName>
    <definedName name="DNB">"TickerRange"</definedName>
    <definedName name="DNText1">""</definedName>
    <definedName name="DNText10">""</definedName>
    <definedName name="DNText2">""</definedName>
    <definedName name="DNText3">""</definedName>
    <definedName name="DNText4">""</definedName>
    <definedName name="DNText5">""</definedName>
    <definedName name="DNText6">""</definedName>
    <definedName name="DNText7">""</definedName>
    <definedName name="DNText8">""</definedName>
    <definedName name="DNText9">""</definedName>
    <definedName name="Doc_type">Word</definedName>
    <definedName name="DocType">Word</definedName>
    <definedName name="Dólar">1.95</definedName>
    <definedName name="dollarloan">5.5%</definedName>
    <definedName name="dps_gross_adj">IF(key_ord?,dps_ord_gross_adj,dps_pref_gross_adj)</definedName>
    <definedName name="dps_net_adj">IF(key_ord?,dps_ord_net_adj,dps_pref_net_adj)</definedName>
    <definedName name="dps_paid">IF(key_ord?,dps_ord_paid,dps_pref_paid)</definedName>
    <definedName name="DR"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R"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draka" localSheetId="1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oit">#REF!</definedName>
    <definedName name="dsafergre" hidden="1">{#N/A,#N/A,TRUE,"Historicals";#N/A,#N/A,TRUE,"Charts";#N/A,#N/A,TRUE,"Forecasts"}</definedName>
    <definedName name="dsafertge" hidden="1">{#N/A,#N/A,TRUE,"Historicals";#N/A,#N/A,TRUE,"Charts";#N/A,#N/A,TRUE,"Forecasts"}</definedName>
    <definedName name="dsafge" hidden="1">{#N/A,#N/A,TRUE,"Historicals";#N/A,#N/A,TRUE,"Charts";#N/A,#N/A,TRUE,"Forecasts"}</definedName>
    <definedName name="dsafwer" hidden="1">{#N/A,#N/A,TRUE,"Historicals";#N/A,#N/A,TRUE,"Charts";#N/A,#N/A,TRUE,"Forecasts"}</definedName>
    <definedName name="dsasda" hidden="1">#REF!</definedName>
    <definedName name="dsdsd">{1,"EBIT";2,"Depreciation";3,"Change in Working Capital";4,"Provisions and Pensions/Other";5,"Capital expenditure"}</definedName>
    <definedName name="dsf">Word</definedName>
    <definedName name="dsfergersa" hidden="1">{#N/A,#N/A,TRUE,"Historicals";#N/A,#N/A,TRUE,"Charts";#N/A,#N/A,TRUE,"Forecasts"}</definedName>
    <definedName name="dsferghrt" hidden="1">{#N/A,#N/A,TRUE,"Historicals";#N/A,#N/A,TRUE,"Charts";#N/A,#N/A,TRUE,"Forecasts"}</definedName>
    <definedName name="dsfre">#REF!</definedName>
    <definedName name="dsrfgds" hidden="1">{#N/A,#N/A,TRUE,"Historicals";#N/A,#N/A,TRUE,"Charts";#N/A,#N/A,TRUE,"Forecasts"}</definedName>
    <definedName name="dssfder">#REF!</definedName>
    <definedName name="DT">"Capex"</definedName>
    <definedName name="dtghdtzd">#REF!</definedName>
    <definedName name="dthdftd" hidden="1">{#N/A,#N/A,TRUE,"Historicals";#N/A,#N/A,TRUE,"Charts";#N/A,#N/A,TRUE,"Forecasts"}</definedName>
    <definedName name="dthdfthfd" hidden="1">{#N/A,#N/A,TRUE,"Historicals";#N/A,#N/A,TRUE,"Charts";#N/A,#N/A,TRUE,"Forecasts"}</definedName>
    <definedName name="dthdtyhfgg" hidden="1">{#N/A,#N/A,TRUE,"Historicals";#N/A,#N/A,TRUE,"Charts";#N/A,#N/A,TRUE,"Forecasts"}</definedName>
    <definedName name="dtzuztdu">#REF!</definedName>
    <definedName name="DUES">0</definedName>
    <definedName name="DUES_SUBSCRIPTIONS">AGroup</definedName>
    <definedName name="DUESPMKT">15</definedName>
    <definedName name="duke_cpopcase">2</definedName>
    <definedName name="duke_so">900.706</definedName>
    <definedName name="DYNO">"TARGET"</definedName>
    <definedName name="dztujdzt">#REF!</definedName>
    <definedName name="dzuzt">#REF!</definedName>
    <definedName name="e">#REF!</definedName>
    <definedName name="Earnouts" localSheetId="12">#REF!</definedName>
    <definedName name="Earnouts">#REF!</definedName>
    <definedName name="ebit" localSheetId="12">#REF!</definedName>
    <definedName name="ebit">#REF!</definedName>
    <definedName name="EBITA">"$C$28"</definedName>
    <definedName name="ebitdarunrate" localSheetId="12">#REF!</definedName>
    <definedName name="ebitdarunrate">#REF!</definedName>
    <definedName name="ed">#REF!</definedName>
    <definedName name="Edal" localSheetId="12" hidden="1">{"final plan",#N/A,FALSE,"Summary final for document";"change since original",#N/A,FALSE,"Summary final for document";"variance from 1999",#N/A,FALSE,"Summary final for document"}</definedName>
    <definedName name="Edal" hidden="1">{"final plan",#N/A,FALSE,"Summary final for document";"change since original",#N/A,FALSE,"Summary final for document";"variance from 1999",#N/A,FALSE,"Summary final for document"}</definedName>
    <definedName name="Editable" hidden="1">#REF!,#REF!,#REF!,#REF!</definedName>
    <definedName name="ee" localSheetId="12" hidden="1">{#N/A,#N/A,TRUE,"Cover sheet";#N/A,#N/A,TRUE,"Summary";#N/A,#N/A,TRUE,"Key Assumptions";#N/A,#N/A,TRUE,"Profit &amp; Loss";#N/A,#N/A,TRUE,"Balance Sheet";#N/A,#N/A,TRUE,"Cashflow";#N/A,#N/A,TRUE,"IRR";#N/A,#N/A,TRUE,"Ratios";#N/A,#N/A,TRUE,"Debt analysis"}</definedName>
    <definedName name="ee" hidden="1">{#N/A,#N/A,TRUE,"Cover sheet";#N/A,#N/A,TRUE,"Summary";#N/A,#N/A,TRUE,"Key Assumptions";#N/A,#N/A,TRUE,"Profit &amp; Loss";#N/A,#N/A,TRUE,"Balance Sheet";#N/A,#N/A,TRUE,"Cashflow";#N/A,#N/A,TRUE,"IRR";#N/A,#N/A,TRUE,"Ratios";#N/A,#N/A,TRUE,"Debt analysis"}</definedName>
    <definedName name="eee" hidden="1">#REF!</definedName>
    <definedName name="eeeee" localSheetId="12" hidden="1">{"budget992000 tariff and usage",#N/A,FALSE,"Celtel alternative 6"}</definedName>
    <definedName name="eeeee" hidden="1">{"budget992000 tariff and usage",#N/A,FALSE,"Celtel alternative 6"}</definedName>
    <definedName name="eeeeeeeeeee">#REF!</definedName>
    <definedName name="eeeeeeeeeeee">#REF!</definedName>
    <definedName name="eer" localSheetId="12" hidden="1">{#N/A,#N/A,TRUE,"Cover sheet";#N/A,#N/A,TRUE,"Summary";#N/A,#N/A,TRUE,"Key Assumptions";#N/A,#N/A,TRUE,"Profit &amp; Loss";#N/A,#N/A,TRUE,"Balance Sheet";#N/A,#N/A,TRUE,"Cashflow";#N/A,#N/A,TRUE,"IRR";#N/A,#N/A,TRUE,"Ratios";#N/A,#N/A,TRUE,"Debt analysis"}</definedName>
    <definedName name="eer" hidden="1">{#N/A,#N/A,TRUE,"Cover sheet";#N/A,#N/A,TRUE,"Summary";#N/A,#N/A,TRUE,"Key Assumptions";#N/A,#N/A,TRUE,"Profit &amp; Loss";#N/A,#N/A,TRUE,"Balance Sheet";#N/A,#N/A,TRUE,"Cashflow";#N/A,#N/A,TRUE,"IRR";#N/A,#N/A,TRUE,"Ratios";#N/A,#N/A,TRUE,"Debt analysis"}</definedName>
    <definedName name="eerd">#REF!</definedName>
    <definedName name="effetperfact">1.03</definedName>
    <definedName name="effetperfdiv">1.025</definedName>
    <definedName name="effetperfmon">1.01</definedName>
    <definedName name="effetperfobl">1.02</definedName>
    <definedName name="efgre" hidden="1">#REF!</definedName>
    <definedName name="egal" localSheetId="12" hidden="1">{"final plan",#N/A,FALSE,"Summary final for document";"change since original",#N/A,FALSE,"Summary final for document";"variance from 1999",#N/A,FALSE,"Summary final for document"}</definedName>
    <definedName name="egal" hidden="1">{"final plan",#N/A,FALSE,"Summary final for document";"change since original",#N/A,FALSE,"Summary final for document";"variance from 1999",#N/A,FALSE,"Summary final for document"}</definedName>
    <definedName name="egal2"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gal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lapsed">0.00270833333343035</definedName>
    <definedName name="Ele" hidden="1">{"'Break down'!$A$4"}</definedName>
    <definedName name="EM" localSheetId="12">#REF!</definedName>
    <definedName name="EM">#REF!</definedName>
    <definedName name="EMN_Pro_Forma">"Op_Bal"</definedName>
    <definedName name="Emp_Cod" localSheetId="12">#REF!</definedName>
    <definedName name="Emp_Cod">#REF!</definedName>
    <definedName name="EmpFee">0.1875</definedName>
    <definedName name="Employees" localSheetId="12">#REF!</definedName>
    <definedName name="Employees">#REF!</definedName>
    <definedName name="enddatum">DATEVALUE("01.10.2016")</definedName>
    <definedName name="ENGCOST">6</definedName>
    <definedName name="enhetf">#REF!</definedName>
    <definedName name="ENTASIA">0.03</definedName>
    <definedName name="Entergy">segments</definedName>
    <definedName name="entertainment" localSheetId="12">#REF!</definedName>
    <definedName name="entertainment">#REF!</definedName>
    <definedName name="ENTIC">0.02</definedName>
    <definedName name="Entities">#REF!</definedName>
    <definedName name="Entity">#REF!</definedName>
    <definedName name="Entity_GIL_ASP_us.GIL_PNG_us">"Entity22"</definedName>
    <definedName name="ENTITY_NAME" localSheetId="12">#REF!</definedName>
    <definedName name="ENTITY_NAME">#REF!</definedName>
    <definedName name="EntityList">#REF!</definedName>
    <definedName name="EntityMap">#REF!</definedName>
    <definedName name="Entityname">#REF!</definedName>
    <definedName name="Entityy">#REF!</definedName>
    <definedName name="ENTPSM">0.11</definedName>
    <definedName name="ENTR">0.4</definedName>
    <definedName name="EntryRMR">#REF!</definedName>
    <definedName name="ENTS">0.05</definedName>
    <definedName name="ENTSCAN">0.02</definedName>
    <definedName name="ENTSPTNR">0.03</definedName>
    <definedName name="ENTSSTH">0.03</definedName>
    <definedName name="ENTSWST">0.03</definedName>
    <definedName name="EPMWorkbookOptions_2" hidden="1">"qFv3Ktw4lb7qjmzJbiku5+Ql3La2b8mCy9UaqU5TkgnRCME5xPZmsIw7VGxPeqPh5HbEcA8kmDy5SgrcKPMXTQGgUm1cNwEAhCmviOlqRjxPngR6NJGEOxr/63TvcQHujmloqiLbPcK/57JmwmeKsLtz6By9WmnqTPYAGbmTOxt+K55i1/e2rydHHdgiFwAzQhWuHMLlFCJJV/9ZQ8fqEy11WHEijml28Fx+GtHjLif2SfyVHgwmTiXbwRgE"</definedName>
    <definedName name="EPMWorkbookOptions_3" hidden="1">"FAOm+ypEMpot3g9CBRxh17qq3RQttMYBRAS1OuoS6nb8RteiiPi8x86y4qPf8VGfGWTX496Af/D72+UyPMAsJ3bHDO/3mJ3g4M6uz3hiO/bYTmY8O2bX5/vuWGB5Drtqe8uIEp2aAT5R46noq4oC9X3D5gm89kL3qqlOVU213iO50KYZhpc4kSLCKkOgs3vUtt2lCPfHCZ8/7lU8Phz4LNV+bJkp1S7YVJNqB1zySLUPDhmk2gN3av9/fPAJ"</definedName>
    <definedName name="EPMWorkbookOptions_4" hidden="1">"n5yDvb4eFv6BeVpYGIdGGUMzkNvXkIpTqo73IZohqDiKeEthwTerJ78aSLVwv5zdzVY5UHek31dfFhr+WALU8H4NKjvWVA92TspE6E9PRablcSi8/sjQ3us/Ax5VKg5K9NrYjiDegdcBWW2SHgNhY+vo8kiBqA0oYvsl1Lq50uT3ETJWEOFIJeuN+hxO56V6Q6mVapV5q9SsQ1gCMqzUlOlV7WpatVv2a4UYHsjmfuC2i6YwhD5YlrkiIXvM"</definedName>
    <definedName name="EPMWorkbookOptions_5" hidden="1">"LYj+JWmtAUgQZY3mmv3USu3PIxtN99QSNXZExFshx8O7EQf4L0fEg0i1Wq9UckT8s0gl9TFCEVHmXw+F/Hd0d+7uKYzyAKg1AYjOeGQGGS+mU1W3gURGbezYsNxIEnNUjlFhJkNaZPo5MCGpxPCcwOfIHCHTEyZ05y9JEIe4JPVryuSwIyONMcZMxFO5EGrE67d6rVaLTo2V7FHjDsTtUf0g0jUJ11giwzMeHHAupx2I5OTpOWfnIVnauCJB"</definedName>
    <definedName name="EPMWorkbookOptions_6" hidden="1">"s3kVPUur2cvSr1wYd40mMkjjwqOCv96NeWmUA3IIENBq5XAc4CCr1RyOAxwVkPqjq+RQXPRrq+EnNI1GtXrGEU0tewz36RuhXIuJDND4wOhd7sWZEDAul9iCYIitHA1vntTTDkZyWO2sG27CiO3sq+317BHb1255dc0mMlBjRoTjuW7aIUlO7p5xo1ksmdvIXuZ+7cZt12wiwzRGRDKwq05Q0jL8qPuNSXuVwaS1IfSHqJAJaokRkEs+OQ6D"</definedName>
    <definedName name="EPMWorkbookOptions_7" hidden="1">"gxb7/IC/e8wx2WMy7HZYJtpDOxeCCDuk71juLu2IJIfsRHb4nVzXzB7X2QgeH+qTrTIg0x6ksQLSLJOpv9IRd4TkgPgjBDRyQDyAgLLIi+ln/+Rw3VkPzcVCd63s0d0nHyp37SUyQmOB4lay57DLJbkwMGo5GNskwRuZ1O9rkzOPD7u0II27wjdO5GQGn0DdwbiN0kfxYm/08AMhdGiRTjsUMSZrBCFfb8KFKCLs7V6+0p04thZ8B5q3MPje"</definedName>
    <definedName name="EPMWorkbookOptions_8" hidden="1">"NGoM5wiaC17nV1DfPX7vL3TkGA3KyDbK64L8CneSx8WO7O4FcThDLQfGnXSwwi+/UdxRo1jzXkaqPNXgEKKXg4VA+c8fB7PuC+na/wIwN2cFy04AAA=="</definedName>
    <definedName name="eps_growth">SUM(eps_trend)</definedName>
    <definedName name="epsilon">0.001</definedName>
    <definedName name="epvrevrunrate">"'ENT:PSIX'!$N$49"</definedName>
    <definedName name="eqrwwe" hidden="1">{#N/A,#N/A,TRUE,"Historicals";#N/A,#N/A,TRUE,"Charts";#N/A,#N/A,TRUE,"Forecasts"}</definedName>
    <definedName name="EQUIP">25</definedName>
    <definedName name="EQUIPS">30</definedName>
    <definedName name="Equity">"Equity"</definedName>
    <definedName name="Equity_addition" localSheetId="12">#REF!</definedName>
    <definedName name="Equity_addition">#REF!</definedName>
    <definedName name="Equity_base" localSheetId="12">#REF!</definedName>
    <definedName name="Equity_base">#REF!</definedName>
    <definedName name="Equity2">#REF!</definedName>
    <definedName name="EquityAdjustments">0</definedName>
    <definedName name="EquityEmployeeStockOwnershipPlan">0</definedName>
    <definedName name="EquityOther">0</definedName>
    <definedName name="EquityPaidInCapital">0</definedName>
    <definedName name="EquityTreasuryStock">0</definedName>
    <definedName name="erfe"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fe"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erhfgbdgh" hidden="1">{#N/A,#N/A,TRUE,"Historicals";#N/A,#N/A,TRUE,"Charts";#N/A,#N/A,TRUE,"Forecasts"}</definedName>
    <definedName name="ERM" localSheetId="12">#REF!</definedName>
    <definedName name="ERM">#REF!</definedName>
    <definedName name="ERMPBT1" localSheetId="12">#REF!</definedName>
    <definedName name="ERMPBT1">#REF!</definedName>
    <definedName name="ERMPBT2" localSheetId="12">#REF!</definedName>
    <definedName name="ERMPBT2">#REF!</definedName>
    <definedName name="ERMPBT3" localSheetId="12">#REF!</definedName>
    <definedName name="ERMPBT3">#REF!</definedName>
    <definedName name="erty" hidden="1">#REF!</definedName>
    <definedName name="Escenarios">#REF!</definedName>
    <definedName name="esnrc100c1_values" localSheetId="12" hidden="1">{"FTSE100","COMPANIES",TRUE}</definedName>
    <definedName name="esnrc100c1_values" hidden="1">{"FTSE100","COMPANIES",TRUE}</definedName>
    <definedName name="esnrc33c1_values" localSheetId="12" hidden="1">{"EUMOT","COMPANIES",TRUE}</definedName>
    <definedName name="esnrc33c1_values" hidden="1">{"EUMOT","COMPANIES",TRUE}</definedName>
    <definedName name="esnrc56c1_values" localSheetId="12" hidden="1">{"ASCONGRP","COMPANIES",TRUE}</definedName>
    <definedName name="esnrc56c1_values" hidden="1">{"ASCONGRP","COMPANIES",TRUE}</definedName>
    <definedName name="esnrc63c1_values" localSheetId="12" hidden="1">{"EUUTIGRP","COMPANIES",TRUE}</definedName>
    <definedName name="esnrc63c1_values" hidden="1">{"EUUTIGRP","COMPANIES",TRUE}</definedName>
    <definedName name="esnrc91c1_values" localSheetId="12" hidden="1">{"EUUTI","COMPANIES",TRUE}</definedName>
    <definedName name="esnrc91c1_values" hidden="1">{"EUUTI","COMPANIES",TRUE}</definedName>
    <definedName name="essais" localSheetId="12" hidden="1">{#N/A,#N/A,FALSE,"F_Plan";#N/A,#N/A,FALSE,"Parameter"}</definedName>
    <definedName name="essais" hidden="1">{#N/A,#N/A,FALSE,"F_Plan";#N/A,#N/A,FALSE,"Parameter"}</definedName>
    <definedName name="essais2" localSheetId="12" hidden="1">{#N/A,#N/A,FALSE,"F_Plan";#N/A,#N/A,FALSE,"Parameter"}</definedName>
    <definedName name="essais2" hidden="1">{#N/A,#N/A,FALSE,"F_Plan";#N/A,#N/A,FALSE,"Parameter"}</definedName>
    <definedName name="EssAliasTable">"Default"</definedName>
    <definedName name="EssLatest">"YTD01"</definedName>
    <definedName name="EssOptions">"110000000013010_0"</definedName>
    <definedName name="ETRI" localSheetId="12">#REF!</definedName>
    <definedName name="ETRI">#REF!</definedName>
    <definedName name="EUR_AED_RATE" localSheetId="12">#REF!</definedName>
    <definedName name="EUR_AED_RATE">#REF!</definedName>
    <definedName name="eur_usd">0.9</definedName>
    <definedName name="Euro">0.908</definedName>
    <definedName name="EurosFRF">1</definedName>
    <definedName name="ev.Calculation" hidden="1">-4105</definedName>
    <definedName name="ev.Initialized" hidden="1">FALSE</definedName>
    <definedName name="EV__CVPARAMS__" hidden="1">"Any by Any!$B$17:$C$38;"</definedName>
    <definedName name="EV__LASTREFTIME__" hidden="1">40973.7415046296</definedName>
    <definedName name="EV__MAXEXPCOLS__" hidden="1">100</definedName>
    <definedName name="EV__MAXEXPROWS__" hidden="1">1000</definedName>
    <definedName name="EV__WBEVMODE__" hidden="1">0</definedName>
    <definedName name="EV__WBREFOPTIONS__" hidden="1">134217783</definedName>
    <definedName name="EVDESCRIPTION">"USERFORMULA"</definedName>
    <definedName name="EVMAXHIER">1</definedName>
    <definedName name="evolsous">1.025</definedName>
    <definedName name="EVPRINTHIER">1</definedName>
    <definedName name="EVSEPARATE">FALSE</definedName>
    <definedName name="ewerere">#REF!</definedName>
    <definedName name="EX"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X"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x_Shares">2500</definedName>
    <definedName name="Exch">" Sheet2!$F$2"</definedName>
    <definedName name="EXCH_RATE" localSheetId="12">#REF!</definedName>
    <definedName name="EXCH_RATE">#REF!</definedName>
    <definedName name="exchange_data" localSheetId="12">#REF!</definedName>
    <definedName name="exchange_data">#REF!</definedName>
    <definedName name="Exchange_Ratio">3.300871</definedName>
    <definedName name="exchange_ratio_Oli">0.471553</definedName>
    <definedName name="exchange_ratio_TI">3.300871</definedName>
    <definedName name="Excl.">#REF!</definedName>
    <definedName name="Exclude">#REF!</definedName>
    <definedName name="ExistingDebt" localSheetId="12">#REF!</definedName>
    <definedName name="ExistingDebt">#REF!</definedName>
    <definedName name="Expected">"4-Expected"</definedName>
    <definedName name="expense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xpense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exrate" localSheetId="12">#REF!</definedName>
    <definedName name="exrate">#REF!</definedName>
    <definedName name="EYGLASS_UNITS">#REF!</definedName>
    <definedName name="eyt" hidden="1">{"'Break down'!$A$4"}</definedName>
    <definedName name="ｆ" hidden="1">"iQShowAnnual"</definedName>
    <definedName name="F_NET">6</definedName>
    <definedName name="FACTOR3" localSheetId="12">#REF!</definedName>
    <definedName name="FACTOR3">#REF!</definedName>
    <definedName name="FalckDK">#REF!</definedName>
    <definedName name="FalckDKnew">#REF!</definedName>
    <definedName name="fasdfwegr" hidden="1">{#N/A,#N/A,TRUE,"Historicals";#N/A,#N/A,TRUE,"Charts";#N/A,#N/A,TRUE,"Forecasts"}</definedName>
    <definedName name="FBS" localSheetId="12" hidden="1">{"Druck HORE","HL 503.000",FALSE,"HORE Schema"}</definedName>
    <definedName name="FBS" hidden="1">{"Druck HORE","HL 503.000",FALSE,"HORE Schema"}</definedName>
    <definedName name="FC" localSheetId="12">#REF!</definedName>
    <definedName name="FC">#REF!</definedName>
    <definedName name="Fcast2004" localSheetId="12">#REF!</definedName>
    <definedName name="Fcast2004">#REF!</definedName>
    <definedName name="FCST1">#REF!</definedName>
    <definedName name="fd">#REF!</definedName>
    <definedName name="fdaf" hidden="1">{#N/A,#N/A,TRUE,"Historicals";#N/A,#N/A,TRUE,"Charts";#N/A,#N/A,TRUE,"Forecasts"}</definedName>
    <definedName name="fdafdsafdsa" hidden="1">{#N/A,#N/A,TRUE,"Historicals";#N/A,#N/A,TRUE,"Charts";#N/A,#N/A,TRUE,"Forecasts"}</definedName>
    <definedName name="fdare" hidden="1">{#N/A,#N/A,TRUE,"Historicals";#N/A,#N/A,TRUE,"Charts";#N/A,#N/A,TRUE,"Forecasts"}</definedName>
    <definedName name="fdasa" hidden="1">{#N/A,#N/A,TRUE,"Historicals";#N/A,#N/A,TRUE,"Charts";#N/A,#N/A,TRUE,"Forecasts"}</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1_0" hidden="1">"A25569"</definedName>
    <definedName name="FDD_102_0" hidden="1">"A25569"</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5_0" hidden="1">"A25569"</definedName>
    <definedName name="FDD_206_0" hidden="1">"A25569"</definedName>
    <definedName name="FDD_207_0" hidden="1">"A25569"</definedName>
    <definedName name="FDD_208_0" hidden="1">"E36160"</definedName>
    <definedName name="FDD_208_1" hidden="1">"E36525"</definedName>
    <definedName name="FDD_208_2" hidden="1">"E36891"</definedName>
    <definedName name="FDD_209_0" hidden="1">"A25569"</definedName>
    <definedName name="FDD_21_0" hidden="1">"A25569"</definedName>
    <definedName name="FDD_210_0" hidden="1">"A25569"</definedName>
    <definedName name="FDD_211_0" hidden="1">"A25569"</definedName>
    <definedName name="FDD_212_0" hidden="1">"A25569"</definedName>
    <definedName name="FDD_213_0" hidden="1">"E36160"</definedName>
    <definedName name="FDD_213_1" hidden="1">"E36525"</definedName>
    <definedName name="FDD_213_2" hidden="1">"E36891"</definedName>
    <definedName name="FDD_214_0" hidden="1">"A25569"</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4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4_0" hidden="1">"E36160"</definedName>
    <definedName name="FDD_264_1" hidden="1">"E36525"</definedName>
    <definedName name="FDD_264_2" hidden="1">"E36891"</definedName>
    <definedName name="FDD_265_0" hidden="1">"A25569"</definedName>
    <definedName name="FDD_266_0" hidden="1">"A25569"</definedName>
    <definedName name="FDD_267_0" hidden="1">"A25569"</definedName>
    <definedName name="FDD_268_0" hidden="1">"A25569"</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1_0" hidden="1">"A25569"</definedName>
    <definedName name="FDD_272_0" hidden="1">"A25569"</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9_0" hidden="1">"A25569"</definedName>
    <definedName name="FDD_290_0" hidden="1">"A36890"</definedName>
    <definedName name="FDD_291_0" hidden="1">"A25569"</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3_0" hidden="1">"A25569"</definedName>
    <definedName name="FDD_30_0" hidden="1">"A25569"</definedName>
    <definedName name="FDD_300_0" hidden="1">"U25569"</definedName>
    <definedName name="FDD_301_0" hidden="1">"U35795"</definedName>
    <definedName name="FDD_301_1" hidden="1">"U36160"</definedName>
    <definedName name="FDD_301_2" hidden="1">"U36525"</definedName>
    <definedName name="FDD_302_0" hidden="1">"U35795"</definedName>
    <definedName name="FDD_302_1" hidden="1">"U36160"</definedName>
    <definedName name="FDD_302_2" hidden="1">"U36525"</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1_0" hidden="1">"A25569"</definedName>
    <definedName name="FDD_32_0" hidden="1">"A25569"</definedName>
    <definedName name="FDD_33_0" hidden="1">"A25569"</definedName>
    <definedName name="FDD_34_0" hidden="1">"A25569"</definedName>
    <definedName name="FDD_35_0" hidden="1">"A25569"</definedName>
    <definedName name="FDD_36_0" hidden="1">"A25569"</definedName>
    <definedName name="FDD_37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fdfd" localSheetId="12" hidden="1">{#N/A,#N/A,FALSE,"CAPREIT"}</definedName>
    <definedName name="fdfdfd" hidden="1">{#N/A,#N/A,FALSE,"CAPREIT"}</definedName>
    <definedName name="fdfdfdf" localSheetId="12" hidden="1">{#N/A,#N/A,FALSE,"CAPREIT"}</definedName>
    <definedName name="fdfdfdf" hidden="1">{#N/A,#N/A,FALSE,"CAPREIT"}</definedName>
    <definedName name="fdgr">#REF!</definedName>
    <definedName name="fdhrthfg" hidden="1">{#N/A,#N/A,TRUE,"Historicals";#N/A,#N/A,TRUE,"Charts";#N/A,#N/A,TRUE,"Forecasts"}</definedName>
    <definedName name="FDP_165_1_aUrv" hidden="1">#REF!</definedName>
    <definedName name="FDP_166_1_aUrv" hidden="1">#REF!</definedName>
    <definedName name="FDP_167_1_aUrv" hidden="1">#REF!</definedName>
    <definedName name="FDP_168_1_aSrv" hidden="1">#REF!</definedName>
    <definedName name="FDP_169_1_aUrv" hidden="1">#REF!</definedName>
    <definedName name="FDP_170_1_aSrv" hidden="1">#REF!</definedName>
    <definedName name="FDP_171_1_aUrv" hidden="1">#REF!</definedName>
    <definedName name="FDP_172_1_aUrv" hidden="1">#REF!</definedName>
    <definedName name="FDP_173_1_aUrv" hidden="1">#REF!</definedName>
    <definedName name="FDP_174_1_aSrv" hidden="1">#REF!</definedName>
    <definedName name="FDP_175_1_aUrv" hidden="1">#REF!</definedName>
    <definedName name="FDP_176_1_aUrv" hidden="1">#REF!</definedName>
    <definedName name="FDP_177_1_aSrv" hidden="1">#REF!</definedName>
    <definedName name="FDP_178_1_aSrv" hidden="1">#REF!</definedName>
    <definedName name="FDP_179_1_aSrv" hidden="1">#REF!</definedName>
    <definedName name="FDP_180_1_aSrv" hidden="1">#REF!</definedName>
    <definedName name="FDP_181_1_aUrv" hidden="1">#REF!</definedName>
    <definedName name="FDP_182_1_aSrv" hidden="1">#REF!</definedName>
    <definedName name="FDP_183_1_aSrv" hidden="1">#REF!</definedName>
    <definedName name="FDP_184_1_aUrv" hidden="1">#REF!</definedName>
    <definedName name="FDP_185_1_aSrv" hidden="1">#REF!</definedName>
    <definedName name="FDP_186_1_aUrv" hidden="1">#REF!</definedName>
    <definedName name="FDP_187_1_aSrv" hidden="1">#REF!</definedName>
    <definedName name="FDP_188_1_aUrv" hidden="1">#REF!</definedName>
    <definedName name="FDP_189_1_aUrv" hidden="1">#REF!</definedName>
    <definedName name="FDP_190_1_aUrv" hidden="1">#REF!</definedName>
    <definedName name="FDP_191_1_aUrv" hidden="1">#REF!</definedName>
    <definedName name="FDP_192_1_aSrv" hidden="1">#REF!</definedName>
    <definedName name="FDP_193_1_aUrv" hidden="1">#REF!</definedName>
    <definedName name="FDP_194_1_aUrv" hidden="1">#REF!</definedName>
    <definedName name="FDP_195_1_aUrv" hidden="1">#REF!</definedName>
    <definedName name="FDP_196_1_aSrv" hidden="1">#REF!</definedName>
    <definedName name="FDP_197_1_aUrv" hidden="1">#REF!</definedName>
    <definedName name="FDP_198_1_aSrv" hidden="1">#REF!</definedName>
    <definedName name="FDP_199_1_aUrv" hidden="1">#REF!</definedName>
    <definedName name="FDP_200_1_aUrv" hidden="1">#REF!</definedName>
    <definedName name="FDP_201_1_aUrv" hidden="1">#REF!</definedName>
    <definedName name="FDP_202_1_aUrv" hidden="1">#REF!</definedName>
    <definedName name="FDP_203_1_aSrv" hidden="1">#REF!</definedName>
    <definedName name="FDP_204_1_aUrv" hidden="1">#REF!</definedName>
    <definedName name="FDP_205_1_aUrv" hidden="1">#REF!</definedName>
    <definedName name="FDP_206_1_aUrv" hidden="1">#REF!</definedName>
    <definedName name="FDP_207_1_aUrv" hidden="1">#REF!</definedName>
    <definedName name="FDP_208_1_aSrv" hidden="1">#REF!</definedName>
    <definedName name="FDP_209_1_aUrv" hidden="1">#REF!</definedName>
    <definedName name="FDP_210_1_aUrv" hidden="1">#REF!</definedName>
    <definedName name="FDP_211_1_aUrv" hidden="1">#REF!</definedName>
    <definedName name="FDP_212_1_aUrv" hidden="1">#REF!</definedName>
    <definedName name="FDP_213_1_aSrv" hidden="1">#REF!</definedName>
    <definedName name="FDP_214_1_aUrv" hidden="1">#REF!</definedName>
    <definedName name="FDP_215_1_aUrv" hidden="1">#REF!</definedName>
    <definedName name="FDP_216_1_aUrv" hidden="1">#REF!</definedName>
    <definedName name="FDP_217_1_aUrv" hidden="1">#REF!</definedName>
    <definedName name="FDP_218_1_aSrv" hidden="1">#REF!</definedName>
    <definedName name="FDP_219_1_aSrv" hidden="1">#REF!</definedName>
    <definedName name="FDP_220_1_aSrv" hidden="1">#REF!</definedName>
    <definedName name="FDP_221_1_aSrv" hidden="1">#REF!</definedName>
    <definedName name="FDP_222_1_aSrv" hidden="1">#REF!</definedName>
    <definedName name="FDP_223_1_aSrv" hidden="1">#REF!</definedName>
    <definedName name="FDP_224_1_aUrv" hidden="1">#REF!</definedName>
    <definedName name="FDP_225_1_aUrv" hidden="1">#REF!</definedName>
    <definedName name="FDP_226_1_aUrv" hidden="1">#REF!</definedName>
    <definedName name="FDP_227_1_aUrv" hidden="1">#REF!</definedName>
    <definedName name="FDP_228_1_aSrv" hidden="1">#REF!</definedName>
    <definedName name="FDP_229_1_aSrv" hidden="1">#REF!</definedName>
    <definedName name="FDP_230_1_aSrv" hidden="1">#REF!</definedName>
    <definedName name="FDP_231_1_aSrv" hidden="1">#REF!</definedName>
    <definedName name="FDP_232_1_aSrv" hidden="1">#REF!</definedName>
    <definedName name="FDP_233_1_aSrv" hidden="1">#REF!</definedName>
    <definedName name="FDP_234_1_aUrv" hidden="1">#REF!</definedName>
    <definedName name="FDP_235_1_aUrv" hidden="1">#REF!</definedName>
    <definedName name="FDP_236_1_aUrv" hidden="1">#REF!</definedName>
    <definedName name="FDP_237_1_aUrv" hidden="1">#REF!</definedName>
    <definedName name="FDP_238_1_aSrv" hidden="1">#REF!</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0_1_aSrv" hidden="1">#REF!</definedName>
    <definedName name="FDP_261_1_aSrv" hidden="1">#REF!</definedName>
    <definedName name="FDP_264_1_aUrv" hidden="1">#REF!</definedName>
    <definedName name="FDP_265_1_aUrv" hidden="1">#REF!</definedName>
    <definedName name="FDP_266_1_aUrv" hidden="1">#REF!</definedName>
    <definedName name="FDP_267_1_aUrv" hidden="1">#REF!</definedName>
    <definedName name="FDP_268_1_aUrv" hidden="1">#REF!</definedName>
    <definedName name="FDP_269_1_aUrv" hidden="1">#REF!</definedName>
    <definedName name="FDP_270_1_aUrv" hidden="1">#REF!</definedName>
    <definedName name="FDP_271_1_aUrv" hidden="1">#REF!</definedName>
    <definedName name="FDP_272_1_aUrv" hidden="1">#REF!</definedName>
    <definedName name="FDP_273_1_aUrv" hidden="1">#REF!</definedName>
    <definedName name="FDP_274_1_aUrv" hidden="1">#REF!</definedName>
    <definedName name="FDP_275_1_aUrv" hidden="1">#REF!</definedName>
    <definedName name="FDP_276_1_aUrv" hidden="1">#REF!</definedName>
    <definedName name="FDP_277_1_aUrv" hidden="1">#REF!</definedName>
    <definedName name="FDP_278_1_aUrv" hidden="1">#REF!</definedName>
    <definedName name="FDP_279_1_aSrv" hidden="1">#REF!</definedName>
    <definedName name="FDP_280_1_aSrv" hidden="1">#REF!</definedName>
    <definedName name="FDP_281_1_aSrv" hidden="1">#REF!</definedName>
    <definedName name="FDP_282_1_aSrv" hidden="1">#REF!</definedName>
    <definedName name="FDP_283_1_aSrv" hidden="1">#REF!</definedName>
    <definedName name="fdsa" hidden="1">#REF!</definedName>
    <definedName name="fdsafdf" hidden="1">{#N/A,#N/A,TRUE,"Historicals";#N/A,#N/A,TRUE,"Charts";#N/A,#N/A,TRUE,"Forecasts"}</definedName>
    <definedName name="fdsafrwefreg" hidden="1">{#N/A,#N/A,TRUE,"Historicals";#N/A,#N/A,TRUE,"Charts";#N/A,#N/A,TRUE,"Forecasts"}</definedName>
    <definedName name="fdsaregh" hidden="1">{#N/A,#N/A,TRUE,"Historicals";#N/A,#N/A,TRUE,"Charts";#N/A,#N/A,TRUE,"Forecasts"}</definedName>
    <definedName name="fdsgafgrt" hidden="1">{#N/A,#N/A,TRUE,"Historicals";#N/A,#N/A,TRUE,"Charts";#N/A,#N/A,TRUE,"Forecasts"}</definedName>
    <definedName name="fdsgfsrt" hidden="1">{#N/A,#N/A,TRUE,"Historicals";#N/A,#N/A,TRUE,"Charts";#N/A,#N/A,TRUE,"Forecasts"}</definedName>
    <definedName name="Feb">2</definedName>
    <definedName name="Feb_15" localSheetId="12">#REF!</definedName>
    <definedName name="Feb_15">#REF!</definedName>
    <definedName name="FebAct" localSheetId="12">#REF!</definedName>
    <definedName name="FebAct">#REF!</definedName>
    <definedName name="FebFTE" localSheetId="12">#REF!</definedName>
    <definedName name="FebFTE">#REF!</definedName>
    <definedName name="FEBPT">0.1</definedName>
    <definedName name="febtb" localSheetId="12">#REF!</definedName>
    <definedName name="febtb">#REF!</definedName>
    <definedName name="FEE_GRO_FCT_2018" localSheetId="12">#REF!</definedName>
    <definedName name="FEE_GRO_FCT_2018">#REF!</definedName>
    <definedName name="FEE_GRO_FCT_2019" localSheetId="12">#REF!</definedName>
    <definedName name="FEE_GRO_FCT_2019">#REF!</definedName>
    <definedName name="FEE_GRO_FCT_2020" localSheetId="12">#REF!</definedName>
    <definedName name="FEE_GRO_FCT_2020">#REF!</definedName>
    <definedName name="FeeClass">#REF!</definedName>
    <definedName name="FeesLocal" localSheetId="12">#REF!</definedName>
    <definedName name="FeesLocal">#REF!</definedName>
    <definedName name="FEPS06">1.04</definedName>
    <definedName name="feqer"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feqer"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fewf" hidden="1">{#N/A,#N/A,TRUE,"Historicals";#N/A,#N/A,TRUE,"Charts";#N/A,#N/A,TRUE,"Forecasts"}</definedName>
    <definedName name="fewfsdf" hidden="1">{#N/A,#N/A,TRUE,"Historicals";#N/A,#N/A,TRUE,"Charts";#N/A,#N/A,TRUE,"Forecasts"}</definedName>
    <definedName name="FF"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FF"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fff">OFFSET(LinkShtTL,0,1,1000,1)</definedName>
    <definedName name="ffffff" localSheetId="12" hidden="1">{"budget992000 capex",#N/A,FALSE,"Celtel alternative 6"}</definedName>
    <definedName name="ffffff" hidden="1">{"budget992000 capex",#N/A,FALSE,"Celtel alternative 6"}</definedName>
    <definedName name="fffffffffffff">2050/Dólar</definedName>
    <definedName name="fg">#REF!</definedName>
    <definedName name="fgb">#REF!</definedName>
    <definedName name="FGCV98" hidden="1">{"'Break down'!$A$4"}</definedName>
    <definedName name="fgcvfhg" hidden="1">{#N/A,#N/A,TRUE,"Historicals";#N/A,#N/A,TRUE,"Charts";#N/A,#N/A,TRUE,"Forecasts"}</definedName>
    <definedName name="FGFGF" localSheetId="12" hidden="1">{"DJH3",#N/A,FALSE,"PFL00805";"PJB3",#N/A,FALSE,"PFL00805";"JMD3",#N/A,FALSE,"PFL00805";"DNB3",#N/A,FALSE,"PFL00805";"MJP3",#N/A,FALSE,"PFL00805";"RAB3",#N/A,FALSE,"PFL00805";"GJW3",#N/A,FALSE,"PFL00805";"MASTER3",#N/A,FALSE,"PFL00805"}</definedName>
    <definedName name="FGFGF" hidden="1">{"DJH3",#N/A,FALSE,"PFL00805";"PJB3",#N/A,FALSE,"PFL00805";"JMD3",#N/A,FALSE,"PFL00805";"DNB3",#N/A,FALSE,"PFL00805";"MJP3",#N/A,FALSE,"PFL00805";"RAB3",#N/A,FALSE,"PFL00805";"GJW3",#N/A,FALSE,"PFL00805";"MASTER3",#N/A,FALSE,"PFL00805"}</definedName>
    <definedName name="fgh" hidden="1">#REF!</definedName>
    <definedName name="fghdrth" hidden="1">{#N/A,#N/A,TRUE,"Historicals";#N/A,#N/A,TRUE,"Charts";#N/A,#N/A,TRUE,"Forecasts"}</definedName>
    <definedName name="fghgh">#REF!</definedName>
    <definedName name="fghj" hidden="1">#REF!</definedName>
    <definedName name="fghrthyuj" hidden="1">{#N/A,#N/A,TRUE,"Historicals";#N/A,#N/A,TRUE,"Charts";#N/A,#N/A,TRUE,"Forecasts"}</definedName>
    <definedName name="fghsert" hidden="1">{#N/A,#N/A,TRUE,"Historicals";#N/A,#N/A,TRUE,"Charts";#N/A,#N/A,TRUE,"Forecasts"}</definedName>
    <definedName name="fgndh" hidden="1">{#N/A,#N/A,TRUE,"Historicals";#N/A,#N/A,TRUE,"Charts";#N/A,#N/A,TRUE,"Forecasts"}</definedName>
    <definedName name="fgrt458" hidden="1">{"'Break down'!$A$4"}</definedName>
    <definedName name="fgrte">#REF!</definedName>
    <definedName name="fgtz">#REF!</definedName>
    <definedName name="FieldRangeInitiative" localSheetId="12">OFFSET(#REF!,1,,COUNTA(#REF!)-1,5)</definedName>
    <definedName name="FieldRangeInitiative">OFFSET(#REF!,1,,COUNTA(#REF!)-1,5)</definedName>
    <definedName name="fill" hidden="1">#REF!</definedName>
    <definedName name="FIN_NET">102</definedName>
    <definedName name="final" localSheetId="12" hidden="1">{"SchG1",#N/A,FALSE,"Schedules";"SchG2",#N/A,FALSE,"Schedules"}</definedName>
    <definedName name="final" hidden="1">{"SchG1",#N/A,FALSE,"Schedules";"SchG2",#N/A,FALSE,"Schedules"}</definedName>
    <definedName name="FinalPosition" localSheetId="12">#REF!</definedName>
    <definedName name="FinalPosition">#REF!</definedName>
    <definedName name="Financial_year_start" localSheetId="12">#REF!</definedName>
    <definedName name="Financial_year_start">#REF!</definedName>
    <definedName name="FINCopyDirection">1</definedName>
    <definedName name="FINCriteriaType">1</definedName>
    <definedName name="Find"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d"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FINOptions">"0,0,1,1,1,0,1,-1,0,0,2,0,"</definedName>
    <definedName name="finswitch">#REF!</definedName>
    <definedName name="First_Month_Of_Actuals" localSheetId="12">#REF!</definedName>
    <definedName name="First_Month_Of_Actuals">#REF!</definedName>
    <definedName name="First_Month_Of_Quarterly_Reforecast_Timeline" localSheetId="12">#REF!</definedName>
    <definedName name="First_Month_Of_Quarterly_Reforecast_Timeline">#REF!</definedName>
    <definedName name="FIRST_QUARTER_AND_SECOND_QUARTER_1999_FIXED_ASSETS" localSheetId="12">#REF!</definedName>
    <definedName name="FIRST_QUARTER_AND_SECOND_QUARTER_1999_FIXED_ASSETS">#REF!</definedName>
    <definedName name="FirstPeriodOfForecasts" localSheetId="12">#REF!</definedName>
    <definedName name="FirstPeriodOfForecasts">#REF!</definedName>
    <definedName name="FirstRow">"R8"</definedName>
    <definedName name="FirstTime">FALSE</definedName>
    <definedName name="FirstTop" localSheetId="12">#REF!</definedName>
    <definedName name="FirstTop">#REF!</definedName>
    <definedName name="fiyu" hidden="1">{"'Break down'!$A$4"}</definedName>
    <definedName name="fjkiul">#REF!</definedName>
    <definedName name="fjyfyd" hidden="1">{#N/A,#N/A,TRUE,"Historicals";#N/A,#N/A,TRUE,"Charts";#N/A,#N/A,TRUE,"Forecasts"}</definedName>
    <definedName name="Floor_Share">0</definedName>
    <definedName name="FMPE">6%</definedName>
    <definedName name="FOOTNOTE">"Picture 1"</definedName>
    <definedName name="For2001UBF" localSheetId="12">#REF!</definedName>
    <definedName name="For2001UBF">#REF!</definedName>
    <definedName name="Forecast_7.5">"Bud"</definedName>
    <definedName name="Foreigncitizens">#REF!</definedName>
    <definedName name="Foreigncitizens_minus0.95">#REF!</definedName>
    <definedName name="Foreigncitizens_plus0.95">#REF!</definedName>
    <definedName name="form_schicht">"Text 17"</definedName>
    <definedName name="four" hidden="1">#REF!</definedName>
    <definedName name="FOWRate2000" localSheetId="12">#REF!</definedName>
    <definedName name="FOWRate2000">#REF!</definedName>
    <definedName name="FPA" hidden="1">#REF!</definedName>
    <definedName name="FPT">0.1</definedName>
    <definedName name="fqe">#REF!</definedName>
    <definedName name="FR_CODE_COPY_LINK">" "</definedName>
    <definedName name="FR_CODE_DOWNLOAD_START">" "</definedName>
    <definedName name="FR_CODE_STOCK_LINK">" "</definedName>
    <definedName name="FR_COM_ABBR">"APPB"</definedName>
    <definedName name="FR_COM_ABBR_LINK">" "</definedName>
    <definedName name="FR_COM_AGG">0</definedName>
    <definedName name="FR_COM_NAME_LINK">" "</definedName>
    <definedName name="FR_COU_ABBR">"usa"</definedName>
    <definedName name="FR_COU_ABBR_LINK">" "</definedName>
    <definedName name="FR_COU_NAME_LINK">" "</definedName>
    <definedName name="FR_DATABOX_DOWNLOAD">"Y"</definedName>
    <definedName name="FR_DISP_HIDDEN">FALSE</definedName>
    <definedName name="FR_END_DATE">"'"</definedName>
    <definedName name="FR_LINKS_OVERRUN">TRUE</definedName>
    <definedName name="FR_LOG_END_DATE">"'"</definedName>
    <definedName name="FR_LOG_START_DATE">"'"</definedName>
    <definedName name="FR_PROTECT">"TRUE"</definedName>
    <definedName name="FR_RATIO_ABBR">"VDF_RATIO_BUNDLE"</definedName>
    <definedName name="FR_RATIO_COM_ABBR">"CWG.L"</definedName>
    <definedName name="FR_RATIO_COU_ABBR">"uk"</definedName>
    <definedName name="FR_RATIO_IGNORE_PROT_FLAG">TRUE</definedName>
    <definedName name="FR_RATIO_RECALC_FLAG">TRUE</definedName>
    <definedName name="FR_REPORT_TYPE">""</definedName>
    <definedName name="FR_RPT_AREA_LINK">" "</definedName>
    <definedName name="FR_RPT_FOOTER_LINK">" "</definedName>
    <definedName name="FR_RPT_HEADER_LINK">" "</definedName>
    <definedName name="FR_RPT_LINE_SPACING">1</definedName>
    <definedName name="FR_RPT_PAGE_BREAK">0</definedName>
    <definedName name="FR_SDS_KEY">1</definedName>
    <definedName name="FR_SHOW_LINK_MARKER">FALSE</definedName>
    <definedName name="FR_START_DATE">"'"</definedName>
    <definedName name="FR_SYBASE_SERVER">"PNYEQFRD01"</definedName>
    <definedName name="FR_TEMPLATE_KEY">"71573|1"</definedName>
    <definedName name="FR_USE_BILLIONS">FALSE</definedName>
    <definedName name="FR_USE_DIMFAC">TRUE</definedName>
    <definedName name="FR_USE_LOCAL_CCY">FALSE</definedName>
    <definedName name="FR_USE_PRICEFACTORING">FALSE</definedName>
    <definedName name="FR_USE_SCALE_FLAG">TRUE</definedName>
    <definedName name="FRA_NET">112</definedName>
    <definedName name="fred" hidden="1">#REF!</definedName>
    <definedName name="Frequency">"YTD"</definedName>
    <definedName name="FREUD_CHECK_SIDE">TRUE</definedName>
    <definedName name="FREUD_EXCEL_AUTOFMT">FALSE</definedName>
    <definedName name="FREUD_EXCEL_COMABBR">"ORA"</definedName>
    <definedName name="FREUD_EXCEL_COMPANY">"Orange"</definedName>
    <definedName name="FREUD_EXCEL_COUNTRY_ABBR">"uk"</definedName>
    <definedName name="FREUD_EXCEL_DATE">" "</definedName>
    <definedName name="FREUD_EXCEL_DISPHIDDEN">FALSE</definedName>
    <definedName name="FREUD_EXCEL_ENDDATE">"'"</definedName>
    <definedName name="FREUD_EXCEL_LINKEND">195</definedName>
    <definedName name="FREUD_EXCEL_NOCHECK">TRUE</definedName>
    <definedName name="FREUD_EXCEL_SHEETID">" "</definedName>
    <definedName name="FREUD_EXCEL_SHEETTYPE">"FEF2"</definedName>
    <definedName name="FREUD_EXCEL_STARTDATE">"'"</definedName>
    <definedName name="FREUD_EXCEL_SWITCH1">1</definedName>
    <definedName name="FREUD_EXCEL_SWITCH2">1</definedName>
    <definedName name="FREUD_EXCEL_SWITCH3">1</definedName>
    <definedName name="FREUD_EXCEL_SWITCH4">TRUE</definedName>
    <definedName name="FREUD_EXCEL_SWITCH5">TRUE</definedName>
    <definedName name="FREUD_EXCEL_VERSION">2</definedName>
    <definedName name="FREUD_FEF_VERSION">1</definedName>
    <definedName name="FREUD_REPORT_AREAF">" "</definedName>
    <definedName name="FREUD_REPORT_AREAH">" "</definedName>
    <definedName name="FREUD_REPORT_LINES">1</definedName>
    <definedName name="FREUD_REPORT_REPEATF">0</definedName>
    <definedName name="FREUD_REPORT_REPEATH">0</definedName>
    <definedName name="FREUD_SUMMARY_COMP_ABBR">"ORA"</definedName>
    <definedName name="FREUDLINK">1</definedName>
    <definedName name="friday_exchange_data" localSheetId="12">#REF!</definedName>
    <definedName name="friday_exchange_data">#REF!</definedName>
    <definedName name="FRT">100</definedName>
    <definedName name="FRTW">150</definedName>
    <definedName name="FSoPacific" localSheetId="12" hidden="1">{"BS",#N/A,FALSE,"USA"}</definedName>
    <definedName name="FSoPacific" hidden="1">{"BS",#N/A,FALSE,"USA"}</definedName>
    <definedName name="FTECost">74686*1.27</definedName>
    <definedName name="fthfftf" hidden="1">{#N/A,#N/A,TRUE,"Historicals";#N/A,#N/A,TRUE,"Charts";#N/A,#N/A,TRUE,"Forecasts"}</definedName>
    <definedName name="fthfhftft" hidden="1">{#N/A,#N/A,TRUE,"Historicals";#N/A,#N/A,TRUE,"Charts";#N/A,#N/A,TRUE,"Forecasts"}</definedName>
    <definedName name="fthfthrs" hidden="1">{#N/A,#N/A,TRUE,"Historicals";#N/A,#N/A,TRUE,"Charts";#N/A,#N/A,TRUE,"Forecasts"}</definedName>
    <definedName name="fthftthfhf" hidden="1">{#N/A,#N/A,TRUE,"Historicals";#N/A,#N/A,TRUE,"Charts";#N/A,#N/A,TRUE,"Forecasts"}</definedName>
    <definedName name="ftzrt">#REF!</definedName>
    <definedName name="FullName">#REF!</definedName>
    <definedName name="FullPath">CELL("filename")</definedName>
    <definedName name="fuzi">#REF!</definedName>
    <definedName name="fuzio">#REF!</definedName>
    <definedName name="FVal">36</definedName>
    <definedName name="fx">120</definedName>
    <definedName name="FXCode">"USD"</definedName>
    <definedName name="FxRate" localSheetId="12">#REF!</definedName>
    <definedName name="FxRate">#REF!</definedName>
    <definedName name="fxrate_bud">0.78</definedName>
    <definedName name="fxrate_tyr">0.78</definedName>
    <definedName name="fxrate1">0.78</definedName>
    <definedName name="FXSymbol">VLOOKUP(FXCode,FXList,5,0)</definedName>
    <definedName name="FXUSD" localSheetId="12">#REF!</definedName>
    <definedName name="FXUSD">#REF!</definedName>
    <definedName name="FY">1999</definedName>
    <definedName name="FY12Profiles" localSheetId="12">#REF!</definedName>
    <definedName name="FY12Profiles">#REF!</definedName>
    <definedName name="FY19A" localSheetId="12">#REF!</definedName>
    <definedName name="FY19A">#REF!</definedName>
    <definedName name="fye">#REF!</definedName>
    <definedName name="FYear1415" localSheetId="12">#REF!</definedName>
    <definedName name="FYear1415">#REF!</definedName>
    <definedName name="FYERM" localSheetId="12">#REF!</definedName>
    <definedName name="FYERM">#REF!</definedName>
    <definedName name="FYINF" localSheetId="12">#REF!</definedName>
    <definedName name="FYINF">#REF!</definedName>
    <definedName name="FYTarget" localSheetId="12">#REF!</definedName>
    <definedName name="FYTarget">#REF!</definedName>
    <definedName name="g" hidden="1">#REF!</definedName>
    <definedName name="GDP">#REF!</definedName>
    <definedName name="GDP_minus0.95">#REF!</definedName>
    <definedName name="GDP_plus0.95">#REF!</definedName>
    <definedName name="george_days_avail" localSheetId="12">#REF!</definedName>
    <definedName name="george_days_avail">#REF!</definedName>
    <definedName name="george_days_trained" localSheetId="12">#REF!</definedName>
    <definedName name="george_days_trained">#REF!</definedName>
    <definedName name="george_util" localSheetId="12">#REF!</definedName>
    <definedName name="george_util">#REF!</definedName>
    <definedName name="GER_mnth" localSheetId="12">#REF!</definedName>
    <definedName name="GER_mnth">#REF!</definedName>
    <definedName name="GER_NET">101</definedName>
    <definedName name="GER_qtd" localSheetId="12">#REF!</definedName>
    <definedName name="GER_qtd">#REF!</definedName>
    <definedName name="Ger_ytd" localSheetId="12">#REF!</definedName>
    <definedName name="Ger_ytd">#REF!</definedName>
    <definedName name="GERM_mnth_BUD" localSheetId="12">#REF!</definedName>
    <definedName name="GERM_mnth_BUD">#REF!</definedName>
    <definedName name="GERM_qtr_BUD" localSheetId="12">#REF!</definedName>
    <definedName name="GERM_qtr_BUD">#REF!</definedName>
    <definedName name="GERM_ytd_BUD" localSheetId="12">#REF!</definedName>
    <definedName name="GERM_ytd_BUD">#REF!</definedName>
    <definedName name="GERmnth_list" localSheetId="12">#REF!</definedName>
    <definedName name="GERmnth_list">#REF!</definedName>
    <definedName name="gf">#REF!</definedName>
    <definedName name="gfdsge" hidden="1">{#N/A,#N/A,TRUE,"Historicals";#N/A,#N/A,TRUE,"Charts";#N/A,#N/A,TRUE,"Forecasts"}</definedName>
    <definedName name="gfdsgsfdy" hidden="1">{#N/A,#N/A,TRUE,"Historicals";#N/A,#N/A,TRUE,"Charts";#N/A,#N/A,TRUE,"Forecasts"}</definedName>
    <definedName name="gfdsgw" hidden="1">{#N/A,#N/A,TRUE,"Historicals";#N/A,#N/A,TRUE,"Charts";#N/A,#N/A,TRUE,"Forecasts"}</definedName>
    <definedName name="gfg"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gfg"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gfsdgsdgf" hidden="1">{#N/A,#N/A,TRUE,"Historicals";#N/A,#N/A,TRUE,"Charts";#N/A,#N/A,TRUE,"Forecasts"}</definedName>
    <definedName name="gggfd">#REF!</definedName>
    <definedName name="gggg" localSheetId="12" hidden="1">{"SchH1",#N/A,FALSE,"Schedules";"SchH2",#N/A,FALSE,"Schedules"}</definedName>
    <definedName name="gggg" hidden="1">{"SchH1",#N/A,FALSE,"Schedules";"SchH2",#N/A,FALSE,"Schedules"}</definedName>
    <definedName name="ggggg" localSheetId="12" hidden="1">{"budget992000_customers",#N/A,FALSE,"Celtel alternative 6"}</definedName>
    <definedName name="ggggg" hidden="1">{"budget992000_customers",#N/A,FALSE,"Celtel alternative 6"}</definedName>
    <definedName name="ggggggg" localSheetId="12" hidden="1">{"budget992000 profit and loss",#N/A,FALSE,"Celtel alternative 6"}</definedName>
    <definedName name="ggggggg" hidden="1">{"budget992000 profit and loss",#N/A,FALSE,"Celtel alternative 6"}</definedName>
    <definedName name="gh" hidden="1">#REF!</definedName>
    <definedName name="GH546VB" hidden="1">{"'Break down'!$A$4"}</definedName>
    <definedName name="GH56TVB" hidden="1">{"'Break down'!$A$4"}</definedName>
    <definedName name="ghç" hidden="1">#REF!</definedName>
    <definedName name="ghfg">#REF!</definedName>
    <definedName name="ghfs" hidden="1">{#N/A,#N/A,TRUE,"Historicals";#N/A,#N/A,TRUE,"Charts";#N/A,#N/A,TRUE,"Forecasts"}</definedName>
    <definedName name="ghghdrtd" hidden="1">{#N/A,#N/A,TRUE,"Historicals";#N/A,#N/A,TRUE,"Charts";#N/A,#N/A,TRUE,"Forecasts"}</definedName>
    <definedName name="ghjgh" hidden="1">#REF!</definedName>
    <definedName name="ghnmt" hidden="1">{"'Break down'!$A$4"}</definedName>
    <definedName name="ght">#REF!</definedName>
    <definedName name="ghtz">#REF!</definedName>
    <definedName name="GHVB76JK" hidden="1">{"'Break down'!$A$4"}</definedName>
    <definedName name="GIFS_DATA" localSheetId="12">#REF!</definedName>
    <definedName name="GIFS_DATA">#REF!</definedName>
    <definedName name="gij" hidden="1">{"'Break down'!$A$4"}</definedName>
    <definedName name="GLAS">#REF!</definedName>
    <definedName name="Global" localSheetId="12">#REF!</definedName>
    <definedName name="Global">#REF!</definedName>
    <definedName name="GNACOST">7</definedName>
    <definedName name="gndnd" hidden="1">{#N/A,#N/A,TRUE,"Historicals";#N/A,#N/A,TRUE,"Charts";#N/A,#N/A,TRUE,"Forecasts"}</definedName>
    <definedName name="gnfd" hidden="1">{#N/A,#N/A,TRUE,"Historicals";#N/A,#N/A,TRUE,"Charts";#N/A,#N/A,TRUE,"Forecasts"}</definedName>
    <definedName name="goldloan">2.5%+3%</definedName>
    <definedName name="goldloancsp">5.5%</definedName>
    <definedName name="Goodwill_Amortization">25</definedName>
    <definedName name="GPComm" localSheetId="12">#REF!</definedName>
    <definedName name="GPComm">#REF!</definedName>
    <definedName name="graeme_days_avail" localSheetId="12">#REF!</definedName>
    <definedName name="graeme_days_avail">#REF!</definedName>
    <definedName name="graeme_days_trained" localSheetId="12">#REF!</definedName>
    <definedName name="graeme_days_trained">#REF!</definedName>
    <definedName name="graeme_util" localSheetId="12">#REF!</definedName>
    <definedName name="graeme_util">#REF!</definedName>
    <definedName name="graf1">"Diagramm 90"</definedName>
    <definedName name="GRE_NET">117</definedName>
    <definedName name="Greater_Than_Relevant_Period_Ending" localSheetId="12">#REF!</definedName>
    <definedName name="Greater_Than_Relevant_Period_Ending">#REF!</definedName>
    <definedName name="grerewg" hidden="1">{#N/A,#N/A,TRUE,"Historicals";#N/A,#N/A,TRUE,"Charts";#N/A,#N/A,TRUE,"Forecasts"}</definedName>
    <definedName name="grewgfd" hidden="1">{#N/A,#N/A,TRUE,"Historicals";#N/A,#N/A,TRUE,"Charts";#N/A,#N/A,TRUE,"Forecasts"}</definedName>
    <definedName name="grewghythyt" hidden="1">{#N/A,#N/A,TRUE,"Historicals";#N/A,#N/A,TRUE,"Charts";#N/A,#N/A,TRUE,"Forecasts"}</definedName>
    <definedName name="grewgregs" hidden="1">{#N/A,#N/A,TRUE,"Historicals";#N/A,#N/A,TRUE,"Charts";#N/A,#N/A,TRUE,"Forecasts"}</definedName>
    <definedName name="grewgres" hidden="1">{#N/A,#N/A,TRUE,"Historicals";#N/A,#N/A,TRUE,"Charts";#N/A,#N/A,TRUE,"Forecasts"}</definedName>
    <definedName name="grewgrewg" hidden="1">{#N/A,#N/A,TRUE,"Historicals";#N/A,#N/A,TRUE,"Charts";#N/A,#N/A,TRUE,"Forecasts"}</definedName>
    <definedName name="GroupFinanceFixedOHIn" localSheetId="12">#REF!</definedName>
    <definedName name="GroupFinanceFixedOHIn">#REF!</definedName>
    <definedName name="GroupFinanceVariableOHIn" localSheetId="12">#REF!</definedName>
    <definedName name="GroupFinanceVariableOHIn">#REF!</definedName>
    <definedName name="GroupList">#REF!</definedName>
    <definedName name="GrpMacro">#REF!</definedName>
    <definedName name="GrpMacro_minus0.95">#REF!</definedName>
    <definedName name="GrpMacro_plus0.95">#REF!</definedName>
    <definedName name="GSER">1</definedName>
    <definedName name="gsergf" hidden="1">{#N/A,#N/A,TRUE,"Historicals";#N/A,#N/A,TRUE,"Charts";#N/A,#N/A,TRUE,"Forecasts"}</definedName>
    <definedName name="guihuiohio" hidden="1">#REF!</definedName>
    <definedName name="GUILDER">#REF!</definedName>
    <definedName name="gukhjhjhjg" hidden="1">{#N/A,#N/A,TRUE,"Historicals";#N/A,#N/A,TRUE,"Charts";#N/A,#N/A,TRUE,"Forecasts"}</definedName>
    <definedName name="GV235KLNM" hidden="1">{"'Break down'!$A$4"}</definedName>
    <definedName name="GVKey">"101076-90"</definedName>
    <definedName name="GWA" localSheetId="12">#REF!</definedName>
    <definedName name="GWA">#REF!</definedName>
    <definedName name="gwbal9606">23194</definedName>
    <definedName name="GWyears">40</definedName>
    <definedName name="h">#REF!</definedName>
    <definedName name="Half_Year_Adj_Factor">2</definedName>
    <definedName name="hamda" hidden="1">{"'Break down'!$A$4"}</definedName>
    <definedName name="harry" hidden="1">{"'Break down'!$A$4"}</definedName>
    <definedName name="hbdghd" hidden="1">{#N/A,#N/A,TRUE,"Historicals";#N/A,#N/A,TRUE,"Charts";#N/A,#N/A,TRUE,"Forecasts"}</definedName>
    <definedName name="HC_Exp">125</definedName>
    <definedName name="HCARE">#REF!</definedName>
    <definedName name="hcheader">"2004 Headcount Plan"</definedName>
    <definedName name="hdfg" hidden="1">{#N/A,#N/A,TRUE,"Historicals";#N/A,#N/A,TRUE,"Charts";#N/A,#N/A,TRUE,"Forecasts"}</definedName>
    <definedName name="hdfrthfd" hidden="1">{#N/A,#N/A,TRUE,"Historicals";#N/A,#N/A,TRUE,"Charts";#N/A,#N/A,TRUE,"Forecasts"}</definedName>
    <definedName name="headcount" localSheetId="12">#REF!</definedName>
    <definedName name="headcount">#REF!</definedName>
    <definedName name="HEADER_BOTTOM">6</definedName>
    <definedName name="Header1" hidden="1">IF(COUNTA(#REF!)=0,0,INDEX(#REF!,MATCH(ROW(#REF!),#REF!,TRUE)))+1</definedName>
    <definedName name="Header1Text">"Subscriber List by Service with Average Usage for AK Reseller"</definedName>
    <definedName name="Header2" hidden="1">#REF!-1 &amp; "." &amp; MAX(1,COUNTA(INDEX(#REF!,MATCH(#REF!-1,#REF!,FALSE)):#REF!))</definedName>
    <definedName name="Header2Text">"SMART Report from the WISDEM National Data Warehouse"</definedName>
    <definedName name="Header3Text">"AT&amp;T WIRELESS CONFIDENTIAL &amp; PROPRIETARY - Use pursuant to Company instructions"</definedName>
    <definedName name="Healthcare_PensionsIn" localSheetId="12">#REF!</definedName>
    <definedName name="Healthcare_PensionsIn">#REF!</definedName>
    <definedName name="heather_days_avail" localSheetId="12">#REF!</definedName>
    <definedName name="heather_days_avail">#REF!</definedName>
    <definedName name="heather_days_trained" localSheetId="12">#REF!</definedName>
    <definedName name="heather_days_trained">#REF!</definedName>
    <definedName name="heather_util" localSheetId="12">#REF!</definedName>
    <definedName name="heather_util">#REF!</definedName>
    <definedName name="help">#N/A</definedName>
    <definedName name="HF_EUR_USD" localSheetId="12">#REF!</definedName>
    <definedName name="HF_EUR_USD">#REF!</definedName>
    <definedName name="hfdshfe" hidden="1">{#N/A,#N/A,TRUE,"Historicals";#N/A,#N/A,TRUE,"Charts";#N/A,#N/A,TRUE,"Forecasts"}</definedName>
    <definedName name="hfghdh" hidden="1">{#N/A,#N/A,TRUE,"Historicals";#N/A,#N/A,TRUE,"Charts";#N/A,#N/A,TRUE,"Forecasts"}</definedName>
    <definedName name="hfghrthrt" hidden="1">{#N/A,#N/A,TRUE,"Historicals";#N/A,#N/A,TRUE,"Charts";#N/A,#N/A,TRUE,"Forecasts"}</definedName>
    <definedName name="hg">#REF!</definedName>
    <definedName name="hgdhdyu" hidden="1">{#N/A,#N/A,TRUE,"Historicals";#N/A,#N/A,TRUE,"Charts";#N/A,#N/A,TRUE,"Forecasts"}</definedName>
    <definedName name="hgdhr" hidden="1">{#N/A,#N/A,TRUE,"Historicals";#N/A,#N/A,TRUE,"Charts";#N/A,#N/A,TRUE,"Forecasts"}</definedName>
    <definedName name="hgfdhty" hidden="1">{#N/A,#N/A,TRUE,"Historicals";#N/A,#N/A,TRUE,"Charts";#N/A,#N/A,TRUE,"Forecasts"}</definedName>
    <definedName name="hgfhd" hidden="1">{#N/A,#N/A,TRUE,"Historicals";#N/A,#N/A,TRUE,"Charts";#N/A,#N/A,TRUE,"Forecasts"}</definedName>
    <definedName name="hgfthfh" hidden="1">{#N/A,#N/A,TRUE,"Historicals";#N/A,#N/A,TRUE,"Charts";#N/A,#N/A,TRUE,"Forecasts"}</definedName>
    <definedName name="hgmfmytut" hidden="1">{#N/A,#N/A,TRUE,"Historicals";#N/A,#N/A,TRUE,"Charts";#N/A,#N/A,TRUE,"Forecasts"}</definedName>
    <definedName name="hgsdherhrg" hidden="1">{#N/A,#N/A,TRUE,"Historicals";#N/A,#N/A,TRUE,"Charts";#N/A,#N/A,TRUE,"Forecasts"}</definedName>
    <definedName name="HGT45CVD" hidden="1">{"'Break down'!$A$4"}</definedName>
    <definedName name="HGTF453" hidden="1">{"'Break down'!$A$4"}</definedName>
    <definedName name="hgyu" hidden="1">{"'Break down'!$A$4"}</definedName>
    <definedName name="HH" localSheetId="12" hidden="1">{"final plan",#N/A,FALSE,"Summary final for document";"change since original",#N/A,FALSE,"Summary final for document";"variance from 1999",#N/A,FALSE,"Summary final for document"}</definedName>
    <definedName name="HH" hidden="1">{"final plan",#N/A,FALSE,"Summary final for document";"change since original",#N/A,FALSE,"Summary final for document";"variance from 1999",#N/A,FALSE,"Summary final for document"}</definedName>
    <definedName name="hhh" hidden="1">#REF!</definedName>
    <definedName name="High_Ratio">" 100+"</definedName>
    <definedName name="historical_val">"P/E"</definedName>
    <definedName name="HJ564DFCV" hidden="1">{"'Break down'!$A$4"}</definedName>
    <definedName name="HJ56FG" hidden="1">{"'Break down'!$A$4"}</definedName>
    <definedName name="HJ6754FG" hidden="1">{"'Break down'!$A$4"}</definedName>
    <definedName name="HJ6TYBG" hidden="1">{"'Break down'!$A$4"}</definedName>
    <definedName name="HJBN543" hidden="1">{"'Break down'!$A$4"}</definedName>
    <definedName name="HJLK" hidden="1">{"'Break down'!$A$4"}</definedName>
    <definedName name="HJY654JK" hidden="1">{"'Break down'!$A$4"}</definedName>
    <definedName name="hjz">#REF!</definedName>
    <definedName name="hn.ExtDb" hidden="1">FALSE</definedName>
    <definedName name="hn.ModelType" hidden="1">"DEAL"</definedName>
    <definedName name="hn.ModelVersion" hidden="1">1</definedName>
    <definedName name="hn.NoUpload" hidden="1">0</definedName>
    <definedName name="hn.Version">"Version 3"</definedName>
    <definedName name="hngfgnfgn" hidden="1">{#N/A,#N/A,TRUE,"Historicals";#N/A,#N/A,TRUE,"Charts";#N/A,#N/A,TRUE,"Forecasts"}</definedName>
    <definedName name="HOL_NET">105</definedName>
    <definedName name="Home">"Home"</definedName>
    <definedName name="hoot" hidden="1">{"DCF","UPSIDE CASE",FALSE,"Sheet1";"DCF","BASE CASE",FALSE,"Sheet1";"DCF","DOWNSIDE CASE",FALSE,"Sheet1"}</definedName>
    <definedName name="HostingCosts" localSheetId="12">#REF!</definedName>
    <definedName name="HostingCosts">#REF!</definedName>
    <definedName name="HostingSetup" localSheetId="12">#REF!</definedName>
    <definedName name="HostingSetup">#REF!</definedName>
    <definedName name="HOURS">4</definedName>
    <definedName name="Housingstock">#REF!</definedName>
    <definedName name="Housingstock_minus0.95">#REF!</definedName>
    <definedName name="Housingstock_plus0.95">#REF!</definedName>
    <definedName name="hrewtwhdg" hidden="1">{#N/A,#N/A,TRUE,"Historicals";#N/A,#N/A,TRUE,"Charts";#N/A,#N/A,TRUE,"Forecasts"}</definedName>
    <definedName name="hrtgf" hidden="1">{#N/A,#N/A,TRUE,"Historicals";#N/A,#N/A,TRUE,"Charts";#N/A,#N/A,TRUE,"Forecasts"}</definedName>
    <definedName name="hrthfdghfr" hidden="1">{#N/A,#N/A,TRUE,"Historicals";#N/A,#N/A,TRUE,"Charts";#N/A,#N/A,TRUE,"Forecasts"}</definedName>
    <definedName name="hsdfhe" hidden="1">{#N/A,#N/A,TRUE,"Historicals";#N/A,#N/A,TRUE,"Charts";#N/A,#N/A,TRUE,"Forecasts"}</definedName>
    <definedName name="HspLogonApplication">"'IRProd'"</definedName>
    <definedName name="HspLogonDomain">"'PLANNINGDM'"</definedName>
    <definedName name="HspLogonServer">"'10.64.20.24'"</definedName>
    <definedName name="HspLogonUserName">"'planner'"</definedName>
    <definedName name="htdf" hidden="1">{#N/A,#N/A,TRUE,"Historicals";#N/A,#N/A,TRUE,"Charts";#N/A,#N/A,TRUE,"Forecasts"}</definedName>
    <definedName name="htehdfgd" hidden="1">{#N/A,#N/A,TRUE,"Historicals";#N/A,#N/A,TRUE,"Charts";#N/A,#N/A,TRUE,"Forecasts"}</definedName>
    <definedName name="htehdr" hidden="1">{#N/A,#N/A,TRUE,"Historicals";#N/A,#N/A,TRUE,"Charts";#N/A,#N/A,TRUE,"Forecasts"}</definedName>
    <definedName name="htehythfg" hidden="1">{#N/A,#N/A,TRUE,"Historicals";#N/A,#N/A,TRUE,"Charts";#N/A,#N/A,TRUE,"Forecasts"}</definedName>
    <definedName name="htgr">#REF!</definedName>
    <definedName name="hthbgd" hidden="1">{#N/A,#N/A,TRUE,"Historicals";#N/A,#N/A,TRUE,"Charts";#N/A,#N/A,TRUE,"Forecasts"}</definedName>
    <definedName name="hthty" hidden="1">{#N/A,#N/A,TRUE,"Historicals";#N/A,#N/A,TRUE,"Charts";#N/A,#N/A,TRUE,"Forecasts"}</definedName>
    <definedName name="HTML_CodePage" hidden="1">1252</definedName>
    <definedName name="HTML_Control" localSheetId="12" hidden="1">{"'S&amp;M GX'!$A$1:$Q$38"}</definedName>
    <definedName name="HTML_Control" hidden="1">{"'S&amp;M GX'!$A$1:$Q$38"}</definedName>
    <definedName name="HTML_ControlQML" hidden="1">{"'CWC'!$A$3:$P$36"}</definedName>
    <definedName name="HTML_Description" hidden="1">""</definedName>
    <definedName name="HTML_Email" hidden="1">""</definedName>
    <definedName name="HTML_Header" hidden="1">"S&amp;M GX"</definedName>
    <definedName name="HTML_LastUpdate" hidden="1">"14/11/99"</definedName>
    <definedName name="HTML_LineAfter" hidden="1">FALSE</definedName>
    <definedName name="HTML_LineBefore" hidden="1">FALSE</definedName>
    <definedName name="HTML_Name" hidden="1">"Dave Boden"</definedName>
    <definedName name="HTML_OBDlg2" hidden="1">TRUE</definedName>
    <definedName name="HTML_OBDlg4" hidden="1">TRUE</definedName>
    <definedName name="HTML_OS" hidden="1">0</definedName>
    <definedName name="HTML_PathFile" hidden="1">"C:\My Documents\gx.htm"</definedName>
    <definedName name="HTML_Title" hidden="1">"Accounts2000"</definedName>
    <definedName name="HTML1_1">"[수주관리98.xls]회선현황!$A$5:$O$53"</definedName>
    <definedName name="HTML1_10" hidden="1">""</definedName>
    <definedName name="HTML1_11" hidden="1">1</definedName>
    <definedName name="HTML1_12" hidden="1">"Aswath:Adobe SiteMill™ 1.0.2:MyHomePage:FCFF3.html"</definedName>
    <definedName name="HTML1_2" hidden="1">1</definedName>
    <definedName name="HTML1_3" hidden="1">"FCFF3"</definedName>
    <definedName name="HTML1_4" hidden="1">"Three-Stage FCFF Model"</definedName>
    <definedName name="HTML1_5" hidden="1">""</definedName>
    <definedName name="HTML1_6" hidden="1">-4146</definedName>
    <definedName name="HTML1_7" hidden="1">-4146</definedName>
    <definedName name="HTML1_8" hidden="1">"10/22/96"</definedName>
    <definedName name="HTML1_9" hidden="1">"Aswath Damodaran"</definedName>
    <definedName name="HTML10_1" hidden="1">"'[수주관리98.xls]2월1주차'!$A$1:$P$31"</definedName>
    <definedName name="HTML10_10" hidden="1">""</definedName>
    <definedName name="HTML10_11" hidden="1">1</definedName>
    <definedName name="HTML10_12" hidden="1">"C:\My Documents\98년\영업현황\일일현황-98.2.6.htm"</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definedName>
    <definedName name="HTML10_9" hidden="1">""</definedName>
    <definedName name="HTML11_1" hidden="1">"'[수주관리98.xls]2월2주차'!$A$1:$P$21"</definedName>
    <definedName name="HTML11_10" hidden="1">""</definedName>
    <definedName name="HTML11_11" hidden="1">1</definedName>
    <definedName name="HTML11_12" hidden="1">"C:\My Documents\98년\영업현황\일일현황-98.2.12.htm"</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definedName>
    <definedName name="HTML11_9" hidden="1">""</definedName>
    <definedName name="HTML12_1" hidden="1">"'[수주관리98.xls]2월2주차'!$A$1:$P$34"</definedName>
    <definedName name="HTML12_10" hidden="1">""</definedName>
    <definedName name="HTML12_11" hidden="1">1</definedName>
    <definedName name="HTML12_12" hidden="1">"C:\My Documents\98년\영업현황\일일현황-98.2.13.htm"</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 hidden="1">"'[수주관리98.xls]2월2주차'!$A$1:$P$19"</definedName>
    <definedName name="HTML13_10" hidden="1">""</definedName>
    <definedName name="HTML13_11" hidden="1">1</definedName>
    <definedName name="HTML13_12" hidden="1">"C:\My Documents\98년\영업현황\일일현황-98.2.12.htm"</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definedName>
    <definedName name="HTML13_9" hidden="1">""</definedName>
    <definedName name="HTML14_1" hidden="1">"'[수주관리98.xls]2월2주차'!$A$1:$P$17"</definedName>
    <definedName name="HTML14_10" hidden="1">""</definedName>
    <definedName name="HTML14_11" hidden="1">1</definedName>
    <definedName name="HTML14_12" hidden="1">"C:\My Documents\98년\영업현황\일일현황-98.2.9.htm"</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definedName>
    <definedName name="HTML14_9" hidden="1">""</definedName>
    <definedName name="HTML15_1" hidden="1">"'[수주관리98.xls]2월3주차'!$A$1:$P$20"</definedName>
    <definedName name="HTML15_10" hidden="1">""</definedName>
    <definedName name="HTML15_11" hidden="1">1</definedName>
    <definedName name="HTML15_12" hidden="1">"C:\My Documents\98년\영업현황\일일현황-98.2.16.htm"</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definedName>
    <definedName name="HTML15_9" hidden="1">""</definedName>
    <definedName name="HTML16_1" hidden="1">"'[수주통합관리98_2_21.xls]2월3주차'!$A$1:$I$89"</definedName>
    <definedName name="HTML16_10" hidden="1">""</definedName>
    <definedName name="HTML16_11" hidden="1">1</definedName>
    <definedName name="HTML16_12" hidden="1">"C:\My Documents\98년\영업현황\일일현황-98.2.25.htm"</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definedName>
    <definedName name="HTML16_9" hidden="1">""</definedName>
    <definedName name="HTML17_1" hidden="1">"'[수주통합관리98_2_21.xls]2월3주차'!$A$4:$H$30"</definedName>
    <definedName name="HTML17_10" hidden="1">""</definedName>
    <definedName name="HTML17_11" hidden="1">1</definedName>
    <definedName name="HTML17_12" hidden="1">"C:\My Documents\98년\영업현황\1월 수주현황.htm"</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definedName>
    <definedName name="HTML17_9" hidden="1">""</definedName>
    <definedName name="HTML18_1" hidden="1">"'[수주통합관리98_2_21.xls]2월3주차'!$A$32:$I$58"</definedName>
    <definedName name="HTML18_10" hidden="1">""</definedName>
    <definedName name="HTML18_11" hidden="1">1</definedName>
    <definedName name="HTML18_12" hidden="1">"C:\My Documents\98년\영업현황\2월 수주현황(2월25일 현재).htm"</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definedName>
    <definedName name="HTML18_9" hidden="1">""</definedName>
    <definedName name="HTML19_1" hidden="1">"'[수주통합관리98_2_21.xls]2월3주차'!$A$63:$F$89"</definedName>
    <definedName name="HTML19_10" hidden="1">""</definedName>
    <definedName name="HTML19_11" hidden="1">1</definedName>
    <definedName name="HTML19_12" hidden="1">"C:\My Documents\98년\영업현황\월별현황(2월25일 현재).htm"</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 hidden="1">"[수주관리98.xls]일일현황!$A$1:$L$10"</definedName>
    <definedName name="HTML2_10">""</definedName>
    <definedName name="HTML2_11" hidden="1">1</definedName>
    <definedName name="HTML2_12" hidden="1">"C:\My Documents\98년\1월\영업현황\일일현황-98.1.22.htm"</definedName>
    <definedName name="HTML2_2" hidden="1">1</definedName>
    <definedName name="HTML2_3" hidden="1">""</definedName>
    <definedName name="HTML2_4">"Historical Returns on Stocks, Bonds and Bills"</definedName>
    <definedName name="HTML2_5">""</definedName>
    <definedName name="HTML2_6">1</definedName>
    <definedName name="HTML2_7">1</definedName>
    <definedName name="HTML2_8">"2/3/98"</definedName>
    <definedName name="HTML2_9">"Aswath Damodaran"</definedName>
    <definedName name="HTML20_1" hidden="1">"'[수주통합관리98_2_25.xls]2월4주차'!$A$71:$F$97"</definedName>
    <definedName name="HTML20_10" hidden="1">""</definedName>
    <definedName name="HTML20_11" hidden="1">1</definedName>
    <definedName name="HTML20_12" hidden="1">"C:\My Documents\98년\영업현황\월별현황(2월 마감분).htm"</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 hidden="1">"'[수주통합관리98_2_25.xls]2월4주차'!$A$4:$H$29"</definedName>
    <definedName name="HTML21_10" hidden="1">""</definedName>
    <definedName name="HTML21_11" hidden="1">1</definedName>
    <definedName name="HTML21_12" hidden="1">"C:\My Documents\98년\영업현황\1월 수주현황(1월 마감분).htm"</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 hidden="1">"'[수주통합관리98_2_25.xls]2월4주차'!$A$31:$I$66"</definedName>
    <definedName name="HTML22_10" hidden="1">""</definedName>
    <definedName name="HTML22_11" hidden="1">1</definedName>
    <definedName name="HTML22_12" hidden="1">"C:\My Documents\98년\영업현황\1월 수주현황(2월 마감분).htm"</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 hidden="1">"[수주통합관리98_2_25.xls]보고양식!$A$32:$I$68"</definedName>
    <definedName name="HTML23_10" hidden="1">""</definedName>
    <definedName name="HTML23_11" hidden="1">1</definedName>
    <definedName name="HTML23_12" hidden="1">"C:\My Documents\98년\영업현황\2월 수주현황(2월 마감분).htm"</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 hidden="1">"[수주통합관리98_2_25.xls]보고양식!$A$73:$F$98"</definedName>
    <definedName name="HTML24_10" hidden="1">""</definedName>
    <definedName name="HTML24_11" hidden="1">1</definedName>
    <definedName name="HTML24_12" hidden="1">"C:\My Documents\98년\영업현황\월별현황(2월 마감분).htm"</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 hidden="1">"[수주통합관리98_2_25.xls]보고양식!$A$4:$I$29"</definedName>
    <definedName name="HTML25_10" hidden="1">""</definedName>
    <definedName name="HTML25_11" hidden="1">1</definedName>
    <definedName name="HTML25_12" hidden="1">"C:\My Documents\98년\영업현황\1월 수주현황(1월 마감분).htm"</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definedName>
    <definedName name="HTML25_9" hidden="1">""</definedName>
    <definedName name="HTML26_1" hidden="1">"[수주통합관리98_2_25.xls]보고양식!$A$31:$K$80"</definedName>
    <definedName name="HTML26_10" hidden="1">""</definedName>
    <definedName name="HTML26_11" hidden="1">1</definedName>
    <definedName name="HTML26_12" hidden="1">"C:\My Documents\98년\영업현황\2월 수주현황(2월 마감분).htm"</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 hidden="1">"[수주통합관리98_2_25.xls]보고양식!$B$84:$G$109"</definedName>
    <definedName name="HTML27_10" hidden="1">""</definedName>
    <definedName name="HTML27_11" hidden="1">1</definedName>
    <definedName name="HTML27_12" hidden="1">"C:\My Documents\98년\영업현황\월별현황(2월 마감분).htm"</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 hidden="1">"[수주통합관리98_3_2.xls]보고양식!$B$92:$G$117"</definedName>
    <definedName name="HTML28_10" hidden="1">""</definedName>
    <definedName name="HTML28_11" hidden="1">1</definedName>
    <definedName name="HTML28_12" hidden="1">"C:\My Documents\98년\영업현황\월별현황(2월 마감분).htm"</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 hidden="1">"[수주통합관리98_3_2.xls]보고양식!$A$31:$K$88"</definedName>
    <definedName name="HTML29_10" hidden="1">""</definedName>
    <definedName name="HTML29_11" hidden="1">1</definedName>
    <definedName name="HTML29_12" hidden="1">"C:\My Documents\98년\영업현황\2월 수주현황(2월 마감분).htm"</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 hidden="1">"[수주관리98.xls]일일현황!$A$1:$N$9"</definedName>
    <definedName name="HTML3_10" hidden="1">""</definedName>
    <definedName name="HTML3_11" hidden="1">1</definedName>
    <definedName name="HTML3_12" hidden="1">"C:\My Documents\98년\영업현황\일일현황-98.1.23.htm"</definedName>
    <definedName name="HTML3_2" hidden="1">1</definedName>
    <definedName name="HTML3_3" hidden="1">""</definedName>
    <definedName name="HTML3_4" hidden="1">""</definedName>
    <definedName name="HTML3_5" hidden="1">""</definedName>
    <definedName name="HTML3_6" hidden="1">1</definedName>
    <definedName name="HTML3_7" hidden="1">1</definedName>
    <definedName name="HTML3_8" hidden="1">""</definedName>
    <definedName name="HTML3_9" hidden="1">""</definedName>
    <definedName name="HTML30_1" hidden="1">"'[사본 - 영업통합관리(수주.매출).xls]보고양식'!$A$114:$K$131"</definedName>
    <definedName name="HTML30_10" hidden="1">""</definedName>
    <definedName name="HTML30_11" hidden="1">1</definedName>
    <definedName name="HTML30_12" hidden="1">"C:\My Documents\98년\영업현황\일일현황-98.3.12.htm"</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 hidden="1">"[수주관리98.xls]영업!$A$1:$N$15"</definedName>
    <definedName name="HTML4_10" hidden="1">""</definedName>
    <definedName name="HTML4_11" hidden="1">1</definedName>
    <definedName name="HTML4_12" hidden="1">"C:\My Documents\98년\영업현황\일일현황-98.1.31.htm"</definedName>
    <definedName name="HTML4_2" hidden="1">1</definedName>
    <definedName name="HTML4_3" hidden="1">""</definedName>
    <definedName name="HTML4_4" hidden="1">""</definedName>
    <definedName name="HTML4_5" hidden="1">""</definedName>
    <definedName name="HTML4_6" hidden="1">1</definedName>
    <definedName name="HTML4_7" hidden="1">1</definedName>
    <definedName name="HTML4_8" hidden="1">"98-01-31"</definedName>
    <definedName name="HTML4_9" hidden="1">""</definedName>
    <definedName name="HTML5_1" hidden="1">"[수주관리98.xls]영업!$A$1:$N$29"</definedName>
    <definedName name="HTML5_10" hidden="1">""</definedName>
    <definedName name="HTML5_11" hidden="1">1</definedName>
    <definedName name="HTML5_12" hidden="1">"C:\My Documents\98년\영업현황\일일현황-98.1.31.v.htm"</definedName>
    <definedName name="HTML5_2" hidden="1">1</definedName>
    <definedName name="HTML5_3" hidden="1">""</definedName>
    <definedName name="HTML5_4" hidden="1">""</definedName>
    <definedName name="HTML5_5" hidden="1">""</definedName>
    <definedName name="HTML5_6" hidden="1">1</definedName>
    <definedName name="HTML5_7" hidden="1">1</definedName>
    <definedName name="HTML5_8" hidden="1">""</definedName>
    <definedName name="HTML5_9" hidden="1">""</definedName>
    <definedName name="HTML6_1" hidden="1">"'[수주관리98.xls]2월'!$A$1:$P$48"</definedName>
    <definedName name="HTML6_10" hidden="1">""</definedName>
    <definedName name="HTML6_11" hidden="1">1</definedName>
    <definedName name="HTML6_12" hidden="1">"C:\My Documents\98년\영업현황\일일현황-98.1.31.htm"</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 hidden="1">"'[수주관리98.xls]2월'!$A$3:$P$30"</definedName>
    <definedName name="HTML7_10" hidden="1">""</definedName>
    <definedName name="HTML7_11" hidden="1">1</definedName>
    <definedName name="HTML7_12" hidden="1">"C:\My Documents\98년\영업현황\일일현황-98.1.31.htm"</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definedName>
    <definedName name="HTML7_9" hidden="1">""</definedName>
    <definedName name="HTML8_1" hidden="1">"'[수주관리98.xls]2월'!$A$1:$P$30"</definedName>
    <definedName name="HTML8_10" hidden="1">""</definedName>
    <definedName name="HTML8_11" hidden="1">1</definedName>
    <definedName name="HTML8_12" hidden="1">"C:\My Documents\98년\영업현황\일일현황-98.1.31.htm"</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definedName>
    <definedName name="HTML8_9" hidden="1">""</definedName>
    <definedName name="HTML9_1" hidden="1">"'[수주관리98.xls]2월'!$A$1:$P$19"</definedName>
    <definedName name="HTML9_10" hidden="1">""</definedName>
    <definedName name="HTML9_11" hidden="1">1</definedName>
    <definedName name="HTML9_12" hidden="1">"C:\My Documents\98년\영업현황\일일현황-98.2.10.htm"</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1</definedName>
    <definedName name="htre" hidden="1">{#N/A,#N/A,TRUE,"Historicals";#N/A,#N/A,TRUE,"Charts";#N/A,#N/A,TRUE,"Forecasts"}</definedName>
    <definedName name="htrehd" hidden="1">{#N/A,#N/A,TRUE,"Historicals";#N/A,#N/A,TRUE,"Charts";#N/A,#N/A,TRUE,"Forecasts"}</definedName>
    <definedName name="htrhehdf" hidden="1">{#N/A,#N/A,TRUE,"Historicals";#N/A,#N/A,TRUE,"Charts";#N/A,#N/A,TRUE,"Forecasts"}</definedName>
    <definedName name="htrhfg" hidden="1">{#N/A,#N/A,TRUE,"Historicals";#N/A,#N/A,TRUE,"Charts";#N/A,#N/A,TRUE,"Forecasts"}</definedName>
    <definedName name="htrhtrh" hidden="1">{#N/A,#N/A,TRUE,"Historicals";#N/A,#N/A,TRUE,"Charts";#N/A,#N/A,TRUE,"Forecasts"}</definedName>
    <definedName name="htyrht" hidden="1">{#N/A,#N/A,TRUE,"Historicals";#N/A,#N/A,TRUE,"Charts";#N/A,#N/A,TRUE,"Forecasts"}</definedName>
    <definedName name="hu" hidden="1">{"'Break down'!$A$4"}</definedName>
    <definedName name="HUMB">#REF!</definedName>
    <definedName name="HY564CV" hidden="1">{"'Break down'!$A$4"}</definedName>
    <definedName name="HYERM" localSheetId="12">#REF!</definedName>
    <definedName name="HYERM">#REF!</definedName>
    <definedName name="HYINF" localSheetId="12">#REF!</definedName>
    <definedName name="HYINF">#REF!</definedName>
    <definedName name="HYTarget" localSheetId="12">#REF!</definedName>
    <definedName name="HYTarget">#REF!</definedName>
    <definedName name="hytrf" hidden="1">{#N/A,#N/A,TRUE,"Historicals";#N/A,#N/A,TRUE,"Charts";#N/A,#N/A,TRUE,"Forecasts"}</definedName>
    <definedName name="I_Vehicle_age" localSheetId="12">#REF!</definedName>
    <definedName name="I_Vehicle_age">#REF!</definedName>
    <definedName name="i87i76">#REF!</definedName>
    <definedName name="ian_days_avail" localSheetId="12">#REF!</definedName>
    <definedName name="ian_days_avail">#REF!</definedName>
    <definedName name="ian_days_trained" localSheetId="12">#REF!</definedName>
    <definedName name="ian_days_trained">#REF!</definedName>
    <definedName name="ian_util" localSheetId="12">#REF!</definedName>
    <definedName name="ian_util">#REF!</definedName>
    <definedName name="ICLocal" localSheetId="12">#REF!</definedName>
    <definedName name="ICLocal">#REF!</definedName>
    <definedName name="ICSDmetareav">L43C22</definedName>
    <definedName name="IdeaIDVal" localSheetId="12">#REF!</definedName>
    <definedName name="IdeaIDVal">#REF!</definedName>
    <definedName name="IDReference" hidden="1">"A1"</definedName>
    <definedName name="II" localSheetId="12" hidden="1">{"DJH3",#N/A,FALSE,"PFL00805";"PJB3",#N/A,FALSE,"PFL00805";"JMD3",#N/A,FALSE,"PFL00805";"DNB3",#N/A,FALSE,"PFL00805";"MJP3",#N/A,FALSE,"PFL00805";"RAB3",#N/A,FALSE,"PFL00805";"GJW3",#N/A,FALSE,"PFL00805";"MASTER3",#N/A,FALSE,"PFL00805"}</definedName>
    <definedName name="II" hidden="1">{"DJH3",#N/A,FALSE,"PFL00805";"PJB3",#N/A,FALSE,"PFL00805";"JMD3",#N/A,FALSE,"PFL00805";"DNB3",#N/A,FALSE,"PFL00805";"MJP3",#N/A,FALSE,"PFL00805";"RAB3",#N/A,FALSE,"PFL00805";"GJW3",#N/A,FALSE,"PFL00805";"MASTER3",#N/A,FALSE,"PFL00805"}</definedName>
    <definedName name="iiiiiiiiii">#REF!</definedName>
    <definedName name="ikliuk">#REF!</definedName>
    <definedName name="iliul">#REF!</definedName>
    <definedName name="Img_ML_1c3d1n6n" hidden="1">"IMG_18"</definedName>
    <definedName name="Img_ML_1d6v5l7q" hidden="1">"IMG_18"</definedName>
    <definedName name="Img_ML_1d6y2l7q" hidden="1">"IMG_18"</definedName>
    <definedName name="Img_ML_1g2z1j4q" hidden="1">"IMG_18"</definedName>
    <definedName name="Img_ML_1g9y2u4q" hidden="1">"IMG_18"</definedName>
    <definedName name="Img_ML_1j3s8k1q" hidden="1">"IMG_18"</definedName>
    <definedName name="Img_ML_1j3u6k1q" hidden="1">"IMG_18"</definedName>
    <definedName name="Img_ML_1k1y2i9q" hidden="1">"IMG_18"</definedName>
    <definedName name="Img_ML_1k4g9u7k" hidden="1">"IMG_56"</definedName>
    <definedName name="Img_ML_1k6v5l9q" hidden="1">"IMG_18"</definedName>
    <definedName name="Img_ML_1k8v5t9q" hidden="1">"IMG_18"</definedName>
    <definedName name="Img_ML_1s4z1z2q" hidden="1">"IMG_18"</definedName>
    <definedName name="Img_ML_1t5s6u1f" hidden="1">"IMG_6"</definedName>
    <definedName name="Img_ML_1u9s8u5q" hidden="1">"IMG_18"</definedName>
    <definedName name="Img_ML_1y7a6c1t" hidden="1">"IMG_56"</definedName>
    <definedName name="Img_ML_2d2r9j7a" hidden="1">"IMG_18"</definedName>
    <definedName name="Img_ML_2j7r9o8a" hidden="1">"IMG_18"</definedName>
    <definedName name="Img_ML_2k2r9j9a" hidden="1">"IMG_18"</definedName>
    <definedName name="Img_ML_2k4x3z9a" hidden="1">"IMG_18"</definedName>
    <definedName name="Img_ML_2k5r9m3a" hidden="1">"IMG_18"</definedName>
    <definedName name="Img_ML_2k5y2m3a" hidden="1">"IMG_18"</definedName>
    <definedName name="Img_ML_2k7w4o9a" hidden="1">"IMG_18"</definedName>
    <definedName name="Img_ML_2k9r9u3a" hidden="1">"IMG_18"</definedName>
    <definedName name="Img_ML_2s1t7i2a" hidden="1">"IMG_18"</definedName>
    <definedName name="Img_ML_2s2x3j6a" hidden="1">"IMG_18"</definedName>
    <definedName name="Img_ML_2s4r9z2a" hidden="1">"IMG_18"</definedName>
    <definedName name="Img_ML_2s7t7o6a" hidden="1">"IMG_18"</definedName>
    <definedName name="Img_ML_2s8x3t6a" hidden="1">"IMG_18"</definedName>
    <definedName name="Img_ML_2u3x3k5a" hidden="1">"IMG_18"</definedName>
    <definedName name="Img_ML_2u4x3z5a" hidden="1">"IMG_18"</definedName>
    <definedName name="Img_ML_2u6x3l5a" hidden="1">"IMG_18"</definedName>
    <definedName name="Img_ML_3b3j3x9k" hidden="1">"IMG_18"</definedName>
    <definedName name="Img_ML_3c7g1a7g" hidden="1">"IMG_18"</definedName>
    <definedName name="Img_ML_3d6t7l7p" hidden="1">"IMG_18"</definedName>
    <definedName name="Img_ML_3e2q4k7i" hidden="1">"IMG_56"</definedName>
    <definedName name="Img_ML_3g6x3l4p" hidden="1">"IMG_18"</definedName>
    <definedName name="Img_ML_3g7z1o4p" hidden="1">"IMG_18"</definedName>
    <definedName name="Img_ML_3j6s8l1p" hidden="1">"IMG_18"</definedName>
    <definedName name="Img_ML_3j6t7l8p" hidden="1">"IMG_18"</definedName>
    <definedName name="Img_ML_3k4t7z3p" hidden="1">"IMG_18"</definedName>
    <definedName name="Img_ML_3k4t7z9p" hidden="1">"IMG_18"</definedName>
    <definedName name="Img_ML_3k5t7m3p" hidden="1">"IMG_18"</definedName>
    <definedName name="Img_ML_3s1u6i2p" hidden="1">"IMG_18"</definedName>
    <definedName name="Img_ML_3s1w4i6p" hidden="1">"IMG_18"</definedName>
    <definedName name="Img_ML_3s2w4j6p" hidden="1">"IMG_18"</definedName>
    <definedName name="Img_ML_3s4z1z6p" hidden="1">"IMG_18"</definedName>
    <definedName name="Img_ML_3u5x3m5p" hidden="1">"IMG_18"</definedName>
    <definedName name="Img_ML_3u6w4l5p" hidden="1">"IMG_18"</definedName>
    <definedName name="Img_ML_4g5z1m4l" hidden="1">"IMG_18"</definedName>
    <definedName name="Img_ML_4j3z1k1l" hidden="1">"IMG_18"</definedName>
    <definedName name="Img_ML_4j4z1z8l" hidden="1">"IMG_18"</definedName>
    <definedName name="Img_ML_4j7z1o1l" hidden="1">"IMG_18"</definedName>
    <definedName name="Img_ML_4k4y2z9l" hidden="1">"IMG_18"</definedName>
    <definedName name="Img_ML_4k8t7t3l" hidden="1">"IMG_18"</definedName>
    <definedName name="Img_ML_4s4v5z6l" hidden="1">"IMG_18"</definedName>
    <definedName name="Img_ML_4s6s8l2l" hidden="1">"IMG_18"</definedName>
    <definedName name="Img_ML_4u3z1k5l" hidden="1">"IMG_18"</definedName>
    <definedName name="Img_ML_4u9z1u5l" hidden="1">"IMG_18"</definedName>
    <definedName name="Img_ML_5d3i8b5s" hidden="1">"IMG_5"</definedName>
    <definedName name="Img_ML_5g9y2u4m" hidden="1">"IMG_18"</definedName>
    <definedName name="Img_ML_5g9z1u4m" hidden="1">"IMG_18"</definedName>
    <definedName name="Img_ML_5h6q3g8u" hidden="1">"IMG_6"</definedName>
    <definedName name="Img_ML_5j3r9k1m" hidden="1">"IMG_18"</definedName>
    <definedName name="Img_ML_5j4u6z8m" hidden="1">"IMG_5"</definedName>
    <definedName name="Img_ML_5j6r9l1m" hidden="1">"IMG_18"</definedName>
    <definedName name="Img_ML_5j6v5l8m" hidden="1">"IMG_18"</definedName>
    <definedName name="Img_ML_5j9t7u1m" hidden="1">"IMG_5"</definedName>
    <definedName name="Img_ML_5k1u6i3m" hidden="1">"IMG_18"</definedName>
    <definedName name="Img_ML_5k5r9m9m" hidden="1">"IMG_18"</definedName>
    <definedName name="Img_ML_5k5u6m3m" hidden="1">"IMG_18"</definedName>
    <definedName name="Img_ML_5k5u6m9m" hidden="1">"IMG_18"</definedName>
    <definedName name="Img_ML_5k7e4n8n" hidden="1">"IMG_1"</definedName>
    <definedName name="Img_ML_5k8u6t3m" hidden="1">"IMG_18"</definedName>
    <definedName name="Img_ML_5s4y2z6m" hidden="1">"IMG_18"</definedName>
    <definedName name="Img_ML_5s5y2m6m" hidden="1">"IMG_5"</definedName>
    <definedName name="Img_ML_5s7u6o2m" hidden="1">"IMG_18"</definedName>
    <definedName name="Img_ML_5u3x3k5m" hidden="1">"IMG_18"</definedName>
    <definedName name="Img_ML_6d2u6j7z" hidden="1">"IMG_18"</definedName>
    <definedName name="Img_ML_6d9u6u7z" hidden="1">"IMG_5"</definedName>
    <definedName name="Img_ML_6f2p1m9g" hidden="1">"IMG_12"</definedName>
    <definedName name="Img_ML_6j5w4m8z" hidden="1">"IMG_18"</definedName>
    <definedName name="Img_ML_6k6x3l9z" hidden="1">"IMG_5"</definedName>
    <definedName name="Img_ML_6k8t7t3z" hidden="1">"IMG_18"</definedName>
    <definedName name="Img_ML_6k8u6t3z" hidden="1">"IMG_18"</definedName>
    <definedName name="Img_ML_6s4x3z2z" hidden="1">"IMG_18"</definedName>
    <definedName name="Img_ML_6u1z1i5z" hidden="1">"IMG_18"</definedName>
    <definedName name="Img_ML_7d1w4i7i" hidden="1">"IMG_5"</definedName>
    <definedName name="Img_ML_7d9v5u7i" hidden="1">"IMG_18"</definedName>
    <definedName name="Img_ML_7g2v5j4i" hidden="1">"IMG_18"</definedName>
    <definedName name="Img_ML_7g5e5e2b" hidden="1">"IMG_18"</definedName>
    <definedName name="Img_ML_7g6t7l4i" hidden="1">"IMG_18"</definedName>
    <definedName name="Img_ML_7j3w4k8i" hidden="1">"IMG_18"</definedName>
    <definedName name="Img_ML_7j6w4l8i" hidden="1">"IMG_18"</definedName>
    <definedName name="Img_ML_7m5m4k3b" hidden="1">"IMG_5"</definedName>
    <definedName name="Img_ML_7n6h3t1t" hidden="1">"IMG_3"</definedName>
    <definedName name="Img_ML_7s1z1i6i" hidden="1">"IMG_18"</definedName>
    <definedName name="Img_ML_7s8z1t6i" hidden="1">"IMG_18"</definedName>
    <definedName name="Img_ML_7s9z1u6i" hidden="1">"IMG_18"</definedName>
    <definedName name="Img_ML_7u5z1m5i" hidden="1">"IMG_18"</definedName>
    <definedName name="Img_ML_7u6z1l5i" hidden="1">"IMG_18"</definedName>
    <definedName name="Img_ML_8b9j5t1p" hidden="1">"IMG_6"</definedName>
    <definedName name="Img_ML_8c2q5i2r" hidden="1">"IMG_18"</definedName>
    <definedName name="Img_ML_8g3u6k4j" hidden="1">"IMG_18"</definedName>
    <definedName name="Img_ML_8g3v5k4j" hidden="1">"IMG_18"</definedName>
    <definedName name="Img_ML_8g5v5m4j" hidden="1">"IMG_18"</definedName>
    <definedName name="Img_ML_8g6v5l4j" hidden="1">"IMG_18"</definedName>
    <definedName name="Img_ML_8g6y2l4j" hidden="1">"IMG_18"</definedName>
    <definedName name="Img_ML_8h7g3c9i" hidden="1">"IMG_18"</definedName>
    <definedName name="Img_ML_8h7g4d4d" hidden="1">"IMG_18"</definedName>
    <definedName name="Img_ML_8j2v5j8j" hidden="1">"IMG_18"</definedName>
    <definedName name="Img_ML_8j3w6p4c" hidden="1">"IMG_6"</definedName>
    <definedName name="Img_ML_8j3x3k8j" hidden="1">"IMG_18"</definedName>
    <definedName name="Img_ML_8j6y2l1j" hidden="1">"IMG_18"</definedName>
    <definedName name="Img_ML_8j9y2u1j" hidden="1">"IMG_18"</definedName>
    <definedName name="Img_ML_8k1r9i9j" hidden="1">"IMG_18"</definedName>
    <definedName name="Img_ML_8k1v5i3j" hidden="1">"IMG_18"</definedName>
    <definedName name="Img_ML_8k4s8z9j" hidden="1">"IMG_18"</definedName>
    <definedName name="Img_ML_8k4v5z9j" hidden="1">"IMG_18"</definedName>
    <definedName name="Img_ML_8k6y2l3j" hidden="1">"IMG_18"</definedName>
    <definedName name="Img_ML_8k7y2o9j" hidden="1">"IMG_18"</definedName>
    <definedName name="Img_ML_8r1k8t4y" hidden="1">"IMG_18"</definedName>
    <definedName name="Img_ML_8s1v5i6j" hidden="1">"IMG_18"</definedName>
    <definedName name="Img_ML_8s1y2i2j" hidden="1">"IMG_18"</definedName>
    <definedName name="Img_ML_8s1z1i2j" hidden="1">"IMG_18"</definedName>
    <definedName name="Img_ML_8s4r9z2j" hidden="1">"IMG_18"</definedName>
    <definedName name="Img_ML_8s7y2o6j" hidden="1">"IMG_18"</definedName>
    <definedName name="Img_ML_8u3w4k5j" hidden="1">"IMG_18"</definedName>
    <definedName name="Img_ML_9d2t7j7w" hidden="1">"IMG_18"</definedName>
    <definedName name="Img_ML_9g2x3j4w" hidden="1">"IMG_18"</definedName>
    <definedName name="Img_ML_9g5u6m4w" hidden="1">"IMG_18"</definedName>
    <definedName name="Img_ML_9g9u6u4w" hidden="1">"IMG_18"</definedName>
    <definedName name="Img_ML_9j3s8k8w" hidden="1">"IMG_18"</definedName>
    <definedName name="Img_ML_9j4r9z1w" hidden="1">"IMG_18"</definedName>
    <definedName name="Img_ML_9k7t7o9w" hidden="1">"IMG_18"</definedName>
    <definedName name="Img_ML_9k8u6t9w" hidden="1">"IMG_18"</definedName>
    <definedName name="Img_ML_9s7t7o6w" hidden="1">"IMG_18"</definedName>
    <definedName name="Img_ML_9u3t7k5w" hidden="1">"IMG_18"</definedName>
    <definedName name="Img_ML_9u7u6o5w" hidden="1">"IMG_18"</definedName>
    <definedName name="IMII10" localSheetId="12">#REF!</definedName>
    <definedName name="IMII10">#REF!</definedName>
    <definedName name="IMII5" localSheetId="12">#REF!</definedName>
    <definedName name="IMII5">#REF!</definedName>
    <definedName name="IMII6" localSheetId="12">#REF!</definedName>
    <definedName name="IMII6">#REF!</definedName>
    <definedName name="IMII7" localSheetId="12">#REF!</definedName>
    <definedName name="IMII7">#REF!</definedName>
    <definedName name="IMII8" localSheetId="12">#REF!</definedName>
    <definedName name="IMII8">#REF!</definedName>
    <definedName name="IMII9" localSheetId="12">#REF!</definedName>
    <definedName name="IMII9">#REF!</definedName>
    <definedName name="IMMB" localSheetId="12">#REF!</definedName>
    <definedName name="IMMB">#REF!</definedName>
    <definedName name="Impax" localSheetId="12" hidden="1">{#N/A,#N/A,TRUE,"Cover Repl";#N/A,#N/A,TRUE,"P&amp;L";#N/A,#N/A,TRUE,"P&amp;L (2)";#N/A,#N/A,TRUE,"BS";#N/A,#N/A,TRUE,"Depreciation";#N/A,#N/A,TRUE,"GRAPHS";#N/A,#N/A,TRUE,"DCF EBITDA Multiple";#N/A,#N/A,TRUE,"DCF Perpetual Growth"}</definedName>
    <definedName name="Impax" hidden="1">{#N/A,#N/A,TRUE,"Cover Repl";#N/A,#N/A,TRUE,"P&amp;L";#N/A,#N/A,TRUE,"P&amp;L (2)";#N/A,#N/A,TRUE,"BS";#N/A,#N/A,TRUE,"Depreciation";#N/A,#N/A,TRUE,"GRAPHS";#N/A,#N/A,TRUE,"DCF EBITDA Multiple";#N/A,#N/A,TRUE,"DCF Perpetual Growth"}</definedName>
    <definedName name="Impression">"CommandButton1"</definedName>
    <definedName name="in_millions__expect_per_share_data">"QtlyErngsBook_AnnIS"</definedName>
    <definedName name="IN_mnth" localSheetId="12">#REF!</definedName>
    <definedName name="IN_mnth">#REF!</definedName>
    <definedName name="IN_qtd" localSheetId="12">#REF!</definedName>
    <definedName name="IN_qtd">#REF!</definedName>
    <definedName name="IN_ytd" localSheetId="12">#REF!</definedName>
    <definedName name="IN_ytd">#REF!</definedName>
    <definedName name="IncomeEPSFullyDiluted">0</definedName>
    <definedName name="IncomeEPSPrimary">0</definedName>
    <definedName name="IncomeEPSRegular">0</definedName>
    <definedName name="IncomeStatementDates" localSheetId="12">#REF!</definedName>
    <definedName name="IncomeStatementDates">#REF!</definedName>
    <definedName name="IncorpValue" localSheetId="12">#REF!</definedName>
    <definedName name="IncorpValue">#REF!</definedName>
    <definedName name="Increase">0.04</definedName>
    <definedName name="IND_Mnth_BUD" localSheetId="12">#REF!</definedName>
    <definedName name="IND_Mnth_BUD">#REF!</definedName>
    <definedName name="IND_Qtr_BUD" localSheetId="12">#REF!</definedName>
    <definedName name="IND_Qtr_BUD">#REF!</definedName>
    <definedName name="IND_Ytd_BUD" localSheetId="12">#REF!</definedName>
    <definedName name="IND_Ytd_BUD">#REF!</definedName>
    <definedName name="IndCategory">#REF!</definedName>
    <definedName name="IndCode">#REF!</definedName>
    <definedName name="IndIndicator">#REF!</definedName>
    <definedName name="IndUnit">#REF!</definedName>
    <definedName name="Industrialmetrics" localSheetId="12" hidden="1">{#N/A,#N/A,TRUE,"Cover sheet";#N/A,#N/A,TRUE,"Summary";#N/A,#N/A,TRUE,"Key Assumptions";#N/A,#N/A,TRUE,"Profit &amp; Loss";#N/A,#N/A,TRUE,"Balance Sheet";#N/A,#N/A,TRUE,"Cashflow";#N/A,#N/A,TRUE,"IRR";#N/A,#N/A,TRUE,"Ratios";#N/A,#N/A,TRUE,"Debt analysis"}</definedName>
    <definedName name="Industrialmetrics" hidden="1">{#N/A,#N/A,TRUE,"Cover sheet";#N/A,#N/A,TRUE,"Summary";#N/A,#N/A,TRUE,"Key Assumptions";#N/A,#N/A,TRUE,"Profit &amp; Loss";#N/A,#N/A,TRUE,"Balance Sheet";#N/A,#N/A,TRUE,"Cashflow";#N/A,#N/A,TRUE,"IRR";#N/A,#N/A,TRUE,"Ratios";#N/A,#N/A,TRUE,"Debt analysis"}</definedName>
    <definedName name="Industry">#REF!</definedName>
    <definedName name="INF" localSheetId="12">#REF!</definedName>
    <definedName name="INF">#REF!</definedName>
    <definedName name="Inf_ERM" localSheetId="12">#REF!</definedName>
    <definedName name="Inf_ERM">#REF!</definedName>
    <definedName name="INFPBT1" localSheetId="12">#REF!</definedName>
    <definedName name="INFPBT1">#REF!</definedName>
    <definedName name="INFPBT2" localSheetId="12">#REF!</definedName>
    <definedName name="INFPBT2">#REF!</definedName>
    <definedName name="INFPBT3" localSheetId="12">#REF!</definedName>
    <definedName name="INFPBT3">#REF!</definedName>
    <definedName name="Infra">2050/Dólar</definedName>
    <definedName name="Initial2007Stats">"Formulas:133112|Constants:41338|ErrorCells:1016"</definedName>
    <definedName name="InitializeCommand">"$d$1"</definedName>
    <definedName name="Input_range" localSheetId="12">#REF!</definedName>
    <definedName name="Input_range">#REF!</definedName>
    <definedName name="INS">0.108</definedName>
    <definedName name="InsideSaleCommission">0.06</definedName>
    <definedName name="INSJAN02">0.09</definedName>
    <definedName name="INSNEW">0.09</definedName>
    <definedName name="INSNEWP">0.07488</definedName>
    <definedName name="Install_Factor">0.3</definedName>
    <definedName name="Install_Margin">0.15</definedName>
    <definedName name="installsp_high">#REF!</definedName>
    <definedName name="installsp_low">#REF!</definedName>
    <definedName name="Installsp_model">#REF!</definedName>
    <definedName name="int_avance_court_terme">14.5%</definedName>
    <definedName name="Int_exp">8%</definedName>
    <definedName name="Int_Inc_Rate">5.5%</definedName>
    <definedName name="Intangible_Assets">89.825</definedName>
    <definedName name="Interest" localSheetId="12">#REF!</definedName>
    <definedName name="Interest">#REF!</definedName>
    <definedName name="Interest_Expense_Rate">7%</definedName>
    <definedName name="Interest_Income_Rate">6.5%</definedName>
    <definedName name="interest_on_cash">#REF!</definedName>
    <definedName name="Interest_Rate">7%</definedName>
    <definedName name="InterestCoverTarget" localSheetId="12">#REF!</definedName>
    <definedName name="InterestCoverTarget">#REF!</definedName>
    <definedName name="INTLPRX">0.21</definedName>
    <definedName name="Intrinsic">34.09</definedName>
    <definedName name="INV_1">"H5"</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ACCOUNT_CHANGE" hidden="1">"c1449"</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"c2125"</definedName>
    <definedName name="IQ_ACQ_COSTS_CAPITALIZED" hidden="1">"c5"</definedName>
    <definedName name="IQ_ACQUIRE_REAL_ESTATE_CF" hidden="1">"c6"</definedName>
    <definedName name="IQ_ACQUIRED_BY_REPORTING_BANK_FDIC" hidden="1">"c6535"</definedName>
    <definedName name="IQ_ACQUISITION_RE_ASSETS" hidden="1">"c1628"</definedName>
    <definedName name="IQ_AD" hidden="1">"c7"</definedName>
    <definedName name="IQ_ADD_PAID_IN" hidden="1">"c1344"</definedName>
    <definedName name="IQ_ADDIN" hidden="1">"AUTO"</definedName>
    <definedName name="IQ_ADDITIONAL_NON_INT_INC_FDIC" hidden="1">"c6574"</definedName>
    <definedName name="IQ_ADJ_AVG_BANK_ASSETS" hidden="1">"c2671"</definedName>
    <definedName name="IQ_ADJUSTABLE_RATE_LOANS_FDIC" hidden="1">"c6375"</definedName>
    <definedName name="IQ_ADMIN_RATIO" hidden="1">"c2784"</definedName>
    <definedName name="IQ_ADVERTISING" hidden="1">"c2246"</definedName>
    <definedName name="IQ_ADVERTISING_MARKETING" hidden="1">"c1566"</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TER_TAX_INCOME_FDIC" hidden="1">"c6583"</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TIONS" hidden="1">"c2837"</definedName>
    <definedName name="IQ_AIR_ORDERS" hidden="1">"c2836"</definedName>
    <definedName name="IQ_AIR_OWNED" hidden="1">"c2832"</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NON_PERF_LOANS" hidden="1">"c25"</definedName>
    <definedName name="IQ_ALLOWANCE_TOTAL_LOANS" hidden="1">"c26"</definedName>
    <definedName name="IQ_AMENDED_BALANCE_PREVIOUS_YR_FDIC" hidden="1">"c6499"</definedName>
    <definedName name="IQ_AMORT_EXPENSE_FDIC" hidden="1">"c6677"</definedName>
    <definedName name="IQ_AMORTIZATION" hidden="1">"c1591"</definedName>
    <definedName name="IQ_AMORTIZED_COST_FDIC" hidden="1">"c6426"</definedName>
    <definedName name="IQ_AMT_OUT" hidden="1">"c2145"</definedName>
    <definedName name="IQ_ANNU_DISTRIBUTION_UNIT" hidden="1">"c3004"</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"c2126"</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UTI" hidden="1">"c61"</definedName>
    <definedName name="IQ_ASSETS_CAP_LEASE_DEPR" hidden="1">"c2068"</definedName>
    <definedName name="IQ_ASSETS_CAP_LEASE_GROSS" hidden="1">"c2069"</definedName>
    <definedName name="IQ_ASSETS_HELD_FDIC" hidden="1">"c6305"</definedName>
    <definedName name="IQ_ASSETS_OPER_LEASE_DEPR" hidden="1">"c2070"</definedName>
    <definedName name="IQ_ASSETS_OPER_LEASE_GROSS" hidden="1">"c2071"</definedName>
    <definedName name="IQ_ASSETS_PER_EMPLOYEE_FDIC" hidden="1">"c6737"</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PC_EARNED" hidden="1">"c2746"</definedName>
    <definedName name="IQ_ASSUMED_WRITTEN" hidden="1">"c2725"</definedName>
    <definedName name="IQ_AUDITOR_NAME" hidden="1">"c1539"</definedName>
    <definedName name="IQ_AUDITOR_OPINION" hidden="1">"c1540"</definedName>
    <definedName name="IQ_AUTO_WRITTEN" hidden="1">"c62"</definedName>
    <definedName name="IQ_AVAILABLE_FOR_SALE_FDIC" hidden="1">"c6409"</definedName>
    <definedName name="IQ_AVERAGE_ASSETS_FDIC" hidden="1">"c6362"</definedName>
    <definedName name="IQ_AVERAGE_ASSETS_QUART_FDIC" hidden="1">"c6363"</definedName>
    <definedName name="IQ_AVERAGE_EARNING_ASSETS_FDIC" hidden="1">"c6748"</definedName>
    <definedName name="IQ_AVERAGE_EQUITY_FDIC" hidden="1">"c6749"</definedName>
    <definedName name="IQ_AVERAGE_LOANS_FDIC" hidden="1">"c6750"</definedName>
    <definedName name="IQ_AVG_BANK_ASSETS" hidden="1">"c2072"</definedName>
    <definedName name="IQ_AVG_BANK_LOANS" hidden="1">"c2073"</definedName>
    <definedName name="IQ_AVG_BROKER_REC" hidden="1">"c63"</definedName>
    <definedName name="IQ_AVG_BROKER_REC_NO" hidden="1">"c64"</definedName>
    <definedName name="IQ_AVG_BROKER_REC_NO_REUT" hidden="1">"c5315"</definedName>
    <definedName name="IQ_AVG_BROKER_REC_REUT" hidden="1">"c3630"</definedName>
    <definedName name="IQ_AVG_DAILY_VOL" hidden="1">"c65"</definedName>
    <definedName name="IQ_AVG_EMPLOYEES" hidden="1">"c6019"</definedName>
    <definedName name="IQ_AVG_INDUSTRY_REC" hidden="1">"c4455"</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MKTCAP" hidden="1">"c80"</definedName>
    <definedName name="IQ_AVG_PRICE" hidden="1">"c81"</definedName>
    <definedName name="IQ_AVG_PRICE_TARGET" hidden="1">"c82"</definedName>
    <definedName name="IQ_AVG_SHAREOUTSTANDING" hidden="1">"c83"</definedName>
    <definedName name="IQ_AVG_TEMP_EMPLOYEES" hidden="1">"c6020"</definedName>
    <definedName name="IQ_AVG_TEV" hidden="1">"c84"</definedName>
    <definedName name="IQ_AVG_VOLUME" hidden="1">"c1346"</definedName>
    <definedName name="IQ_BALANCE_GOODS_APR_FC_UNUSED_UNUSED_UNUSED" hidden="1">"c8353"</definedName>
    <definedName name="IQ_BALANCE_GOODS_APR_UNUSED_UNUSED_UNUSED" hidden="1">"c7473"</definedName>
    <definedName name="IQ_BALANCE_GOODS_FC_UNUSED_UNUSED_UNUSED" hidden="1">"c7693"</definedName>
    <definedName name="IQ_BALANCE_GOODS_POP_FC_UNUSED_UNUSED_UNUSED" hidden="1">"c7913"</definedName>
    <definedName name="IQ_BALANCE_GOODS_POP_UNUSED_UNUSED_UNUSED" hidden="1">"c7033"</definedName>
    <definedName name="IQ_BALANCE_GOODS_UNUSED_UNUSED_UNUSED" hidden="1">"c6813"</definedName>
    <definedName name="IQ_BALANCE_GOODS_YOY_FC_UNUSED_UNUSED_UNUSED" hidden="1">"c8133"</definedName>
    <definedName name="IQ_BALANCE_GOODS_YOY_UNUSED_UNUSED_UNUSED" hidden="1">"c7253"</definedName>
    <definedName name="IQ_BALANCE_SERV_APR_FC_UNUSED_UNUSED_UNUSED" hidden="1">"c8355"</definedName>
    <definedName name="IQ_BALANCE_SERV_APR_UNUSED_UNUSED_UNUSED" hidden="1">"c7475"</definedName>
    <definedName name="IQ_BALANCE_SERV_FC_UNUSED_UNUSED_UNUSED" hidden="1">"c7695"</definedName>
    <definedName name="IQ_BALANCE_SERV_POP_FC_UNUSED_UNUSED_UNUSED" hidden="1">"c7915"</definedName>
    <definedName name="IQ_BALANCE_SERV_POP_UNUSED_UNUSED_UNUSED" hidden="1">"c7035"</definedName>
    <definedName name="IQ_BALANCE_SERV_UNUSED_UNUSED_UNUSED" hidden="1">"c6815"</definedName>
    <definedName name="IQ_BALANCE_SERV_YOY_FC_UNUSED_UNUSED_UNUSED" hidden="1">"c8135"</definedName>
    <definedName name="IQ_BALANCE_SERV_YOY_UNUSED_UNUSED_UNUSED" hidden="1">"c7255"</definedName>
    <definedName name="IQ_BALANCE_TRADE_APR_FC_UNUSED_UNUSED_UNUSED" hidden="1">"c8357"</definedName>
    <definedName name="IQ_BALANCE_TRADE_APR_UNUSED_UNUSED_UNUSED" hidden="1">"c7477"</definedName>
    <definedName name="IQ_BALANCE_TRADE_FC_UNUSED_UNUSED_UNUSED" hidden="1">"c7697"</definedName>
    <definedName name="IQ_BALANCE_TRADE_POP_FC_UNUSED_UNUSED_UNUSED" hidden="1">"c7917"</definedName>
    <definedName name="IQ_BALANCE_TRADE_POP_UNUSED_UNUSED_UNUSED" hidden="1">"c7037"</definedName>
    <definedName name="IQ_BALANCE_TRADE_UNUSED_UNUSED_UNUSED" hidden="1">"c6817"</definedName>
    <definedName name="IQ_BALANCE_TRADE_YOY_FC_UNUSED_UNUSED_UNUSED" hidden="1">"c8137"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S_FOREIGN_COUNTRIES_TOTAL_DEPOSITS_FDIC" hidden="1">"c6475"</definedName>
    <definedName name="IQ_BASIC_EPS_EXCL" hidden="1">"c85"</definedName>
    <definedName name="IQ_BASIC_EPS_INCL" hidden="1">"c86"</definedName>
    <definedName name="IQ_BASIC_NORMAL_EPS" hidden="1">"c1592"</definedName>
    <definedName name="IQ_BASIC_WEIGHT" hidden="1">"c87"</definedName>
    <definedName name="IQ_BENCHMARK_SECURITY" hidden="1">"c2154"</definedName>
    <definedName name="IQ_BENCHMARK_SPRD" hidden="1">"c2153"</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G_INT_BEAR_CD" hidden="1">"c89"</definedName>
    <definedName name="IQ_BOARD_MEMBER" hidden="1">"c96"</definedName>
    <definedName name="IQ_BOARD_MEMBER_BACKGROUND" hidden="1">"c2101"</definedName>
    <definedName name="IQ_BOARD_MEMBER_TITLE" hidden="1">"c97"</definedName>
    <definedName name="IQ_BOND_COUPON" hidden="1">"c2183"</definedName>
    <definedName name="IQ_BOND_COUPON_TYPE" hidden="1">"c2184"</definedName>
    <definedName name="IQ_BOND_PRICE" hidden="1">"c2162"</definedName>
    <definedName name="IQ_BONDRATING_FITCH" hidden="1">"IQ_BONDRATING_FITCH"</definedName>
    <definedName name="IQ_BONDRATING_SP" hidden="1">"IQ_BONDRATING_SP"</definedName>
    <definedName name="IQ_BOOK_VALUE" hidden="1">"IQ_BOOK_VALUE"</definedName>
    <definedName name="IQ_BROK_COMISSION" hidden="1">"c98"</definedName>
    <definedName name="IQ_BROK_COMMISSION" hidden="1">"c3514"</definedName>
    <definedName name="IQ_BROKERED_DEPOSITS_FDIC" hidden="1">"c6486"</definedName>
    <definedName name="IQ_BUDGET_BALANCE_APR_FC_UNUSED_UNUSED_UNUSED" hidden="1">"c8359"</definedName>
    <definedName name="IQ_BUDGET_BALANCE_APR_UNUSED_UNUSED_UNUSED" hidden="1">"c7479"</definedName>
    <definedName name="IQ_BUDGET_BALANCE_FC_UNUSED_UNUSED_UNUSED" hidden="1">"c7699"</definedName>
    <definedName name="IQ_BUDGET_BALANCE_POP_FC_UNUSED_UNUSED_UNUSED" hidden="1">"c7919"</definedName>
    <definedName name="IQ_BUDGET_BALANCE_POP_UNUSED_UNUSED_UNUSED" hidden="1">"c7039"</definedName>
    <definedName name="IQ_BUDGET_BALANCE_UNUSED_UNUSED_UNUSED" hidden="1">"c6819"</definedName>
    <definedName name="IQ_BUDGET_BALANCE_YOY_FC_UNUSED_UNUSED_UNUSED" hidden="1">"c8139"</definedName>
    <definedName name="IQ_BUDGET_BALANCE_YOY_UNUSED_UNUSED_UNUSED" hidden="1">"c7259"</definedName>
    <definedName name="IQ_BUDGET_RECEIPTS_APR_FC_UNUSED_UNUSED_UNUSED" hidden="1">"c8361"</definedName>
    <definedName name="IQ_BUDGET_RECEIPTS_APR_UNUSED_UNUSED_UNUSED" hidden="1">"c7481"</definedName>
    <definedName name="IQ_BUDGET_RECEIPTS_FC_UNUSED_UNUSED_UNUSED" hidden="1">"c7701"</definedName>
    <definedName name="IQ_BUDGET_RECEIPTS_POP_FC_UNUSED_UNUSED_UNUSED" hidden="1">"c7921"</definedName>
    <definedName name="IQ_BUDGET_RECEIPTS_POP_UNUSED_UNUSED_UNUSED" hidden="1">"c7041"</definedName>
    <definedName name="IQ_BUDGET_RECEIPTS_UNUSED_UNUSED_UNUSED" hidden="1">"c6821"</definedName>
    <definedName name="IQ_BUDGET_RECEIPTS_YOY_FC_UNUSED_UNUSED_UNUSED" hidden="1">"c8141"</definedName>
    <definedName name="IQ_BUDGET_RECEIPTS_YOY_UNUSED_UNUSED_UNUSED" hidden="1">"c7261"</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REV" hidden="1">"c4068"</definedName>
    <definedName name="IQ_BUS_SEG_REV_ABS" hidden="1">"c4090"</definedName>
    <definedName name="IQ_BUS_SEG_REV_TOTAL" hidden="1">"c4106"</definedName>
    <definedName name="IQ_BUSINESS_DESCRIPTION" hidden="1">"c322"</definedName>
    <definedName name="IQ_BV_ACT_OR_EST_REUT" hidden="1">"c5471"</definedName>
    <definedName name="IQ_BV_ACT_OR_EST_THOM" hidden="1">"c5308"</definedName>
    <definedName name="IQ_BV_EST_REUT" hidden="1">"c5403"</definedName>
    <definedName name="IQ_BV_EST_THOM" hidden="1">"c5147"</definedName>
    <definedName name="IQ_BV_HIGH_EST_REUT" hidden="1">"c5405"</definedName>
    <definedName name="IQ_BV_HIGH_EST_THOM" hidden="1">"c5149"</definedName>
    <definedName name="IQ_BV_LOW_EST_REUT" hidden="1">"c5406"</definedName>
    <definedName name="IQ_BV_LOW_EST_THOM" hidden="1">"c5150"</definedName>
    <definedName name="IQ_BV_MEDIAN_EST_REUT" hidden="1">"c5404"</definedName>
    <definedName name="IQ_BV_MEDIAN_EST_THOM" hidden="1">"c5148"</definedName>
    <definedName name="IQ_BV_NUM_EST_REUT" hidden="1">"c5407"</definedName>
    <definedName name="IQ_BV_NUM_EST_THOM" hidden="1">"c5151"</definedName>
    <definedName name="IQ_BV_OVER_SHARES" hidden="1">"c1349"</definedName>
    <definedName name="IQ_BV_SHARE" hidden="1">"c100"</definedName>
    <definedName name="IQ_BV_SHARE_ACT_OR_EST_REUT" hidden="1">"c5477"</definedName>
    <definedName name="IQ_BV_SHARE_EST_REUT" hidden="1">"c5439"</definedName>
    <definedName name="IQ_BV_SHARE_HIGH_EST_REUT" hidden="1">"c5441"</definedName>
    <definedName name="IQ_BV_SHARE_LOW_EST_REUT" hidden="1">"c5442"</definedName>
    <definedName name="IQ_BV_SHARE_MEDIAN_EST_REUT" hidden="1">"c5440"</definedName>
    <definedName name="IQ_BV_SHARE_NUM_EST_REUT" hidden="1">"c5443"</definedName>
    <definedName name="IQ_BV_SHARE_STDDEV_EST_REUT" hidden="1">"c5444"</definedName>
    <definedName name="IQ_BV_STDDEV_EST_REUT" hidden="1">"c5408"</definedName>
    <definedName name="IQ_BV_STDDEV_EST_THOM" hidden="1">"c5152"</definedName>
    <definedName name="IQ_CABLE_ARPU" hidden="1">"c2869"</definedName>
    <definedName name="IQ_CABLE_ARPU_ANALOG" hidden="1">"c2864"</definedName>
    <definedName name="IQ_CABLE_ARPU_BASIC" hidden="1">"c2866"</definedName>
    <definedName name="IQ_CABLE_ARPU_BBAND" hidden="1">"c2867"</definedName>
    <definedName name="IQ_CABLE_ARPU_DIG" hidden="1">"c2865"</definedName>
    <definedName name="IQ_CABLE_ARPU_PHONE" hidden="1">"c2868"</definedName>
    <definedName name="IQ_CABLE_BASIC_PENETRATION" hidden="1">"c2850"</definedName>
    <definedName name="IQ_CABLE_BBAND_PENETRATION" hidden="1">"c2852"</definedName>
    <definedName name="IQ_CABLE_BBAND_PENETRATION_THP" hidden="1">"c2851"</definedName>
    <definedName name="IQ_CABLE_CHURN" hidden="1">"c2874"</definedName>
    <definedName name="IQ_CABLE_CHURN_BASIC" hidden="1">"c2871"</definedName>
    <definedName name="IQ_CABLE_CHURN_BBAND" hidden="1">"c2872"</definedName>
    <definedName name="IQ_CABLE_CHURN_DIG" hidden="1">"c2870"</definedName>
    <definedName name="IQ_CABLE_CHURN_PHONE" hidden="1">"c2873"</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"c2848"</definedName>
    <definedName name="IQ_CABLE_OTHER_REV" hidden="1">"c2882"</definedName>
    <definedName name="IQ_CABLE_PHONE_PENETRATION" hidden="1">"c2853"</definedName>
    <definedName name="IQ_CABLE_PROGRAMMING_COSTS" hidden="1">"c2884"</definedName>
    <definedName name="IQ_CABLE_REV_ADVERT" hidden="1">"c2880"</definedName>
    <definedName name="IQ_CABLE_REV_ANALOG" hidden="1">"c2875"</definedName>
    <definedName name="IQ_CABLE_REV_BASIC" hidden="1">"c2877"</definedName>
    <definedName name="IQ_CABLE_REV_BBAND" hidden="1">"c2878"</definedName>
    <definedName name="IQ_CABLE_REV_COMMERCIAL" hidden="1">"c2881"</definedName>
    <definedName name="IQ_CABLE_REV_DIG" hidden="1">"c2876"</definedName>
    <definedName name="IQ_CABLE_REV_PHONE" hidden="1">"c2879"</definedName>
    <definedName name="IQ_CABLE_RGU" hidden="1">"c2863"</definedName>
    <definedName name="IQ_CABLE_SUBS_ANALOG" hidden="1">"c2855"</definedName>
    <definedName name="IQ_CABLE_SUBS_BASIC" hidden="1">"c2857"</definedName>
    <definedName name="IQ_CABLE_SUBS_BBAND" hidden="1">"c2858"</definedName>
    <definedName name="IQ_CABLE_SUBS_BUNDLED" hidden="1">"c2861"</definedName>
    <definedName name="IQ_CABLE_SUBS_DIG" hidden="1">"c2856"</definedName>
    <definedName name="IQ_CABLE_SUBS_NON_VIDEO" hidden="1">"c2860"</definedName>
    <definedName name="IQ_CABLE_SUBS_PHONE" hidden="1">"c2859"</definedName>
    <definedName name="IQ_CABLE_SUBS_TOTAL" hidden="1">"c2862"</definedName>
    <definedName name="IQ_CABLE_THP" hidden="1">"c2847"</definedName>
    <definedName name="IQ_CABLE_TOTAL_PENETRATION" hidden="1">"c2854"</definedName>
    <definedName name="IQ_CABLE_TOTAL_REV" hidden="1">"c2883"</definedName>
    <definedName name="IQ_CAL_Q" hidden="1">"c101"</definedName>
    <definedName name="IQ_CAL_Q_EST" hidden="1">"c6796"</definedName>
    <definedName name="IQ_CAL_Q_EST_REUT" hidden="1">"c6800"</definedName>
    <definedName name="IQ_CAL_Y" hidden="1">"c102"</definedName>
    <definedName name="IQ_CAL_Y_EST" hidden="1">"c6797"</definedName>
    <definedName name="IQ_CAL_Y_EST_REUT" hidden="1">"c6801"</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_REUT" hidden="1">"c5474"</definedName>
    <definedName name="IQ_CAPEX_BNK" hidden="1">"c110"</definedName>
    <definedName name="IQ_CAPEX_BR" hidden="1">"c111"</definedName>
    <definedName name="IQ_CAPEX_EST_REUT" hidden="1">"c3969"</definedName>
    <definedName name="IQ_CAPEX_FIN" hidden="1">"c112"</definedName>
    <definedName name="IQ_CAPEX_HIGH_EST_REUT" hidden="1">"c3971"</definedName>
    <definedName name="IQ_CAPEX_INS" hidden="1">"c113"</definedName>
    <definedName name="IQ_CAPEX_LOW_EST_REUT" hidden="1">"c3972"</definedName>
    <definedName name="IQ_CAPEX_MEDIAN_EST_REUT" hidden="1">"c3970"</definedName>
    <definedName name="IQ_CAPEX_NUM_EST_REUT" hidden="1">"c3973"</definedName>
    <definedName name="IQ_CAPEX_STDDEV_EST_REUT" hidden="1">"c3974"</definedName>
    <definedName name="IQ_CAPEX_UTI" hidden="1">"c114"</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"c1630"</definedName>
    <definedName name="IQ_CASH_CONVERSION" hidden="1">"c117"</definedName>
    <definedName name="IQ_CASH_DIVIDENDS_NET_INCOME_FDIC" hidden="1">"c6738"</definedName>
    <definedName name="IQ_CASH_DUE_BANKS" hidden="1">"c1351"</definedName>
    <definedName name="IQ_CASH_EQUIV" hidden="1">"c118"</definedName>
    <definedName name="IQ_CASH_FINAN" hidden="1">"c119"</definedName>
    <definedName name="IQ_CASH_FLOW_ACT_OR_EST" hidden="1">"c4154"</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OPER" hidden="1">"c6293"</definedName>
    <definedName name="IQ_CASH_INVEST" hidden="1">"c121"</definedName>
    <definedName name="IQ_CASH_OPER" hidden="1">"c122"</definedName>
    <definedName name="IQ_CASH_OPER_ACT_OR_EST" hidden="1">"c4164"</definedName>
    <definedName name="IQ_CASH_OPER_EST" hidden="1">"c4163"</definedName>
    <definedName name="IQ_CASH_OPER_HIGH_EST" hidden="1">"c4166"</definedName>
    <definedName name="IQ_CASH_OPER_LOW_EST" hidden="1">"c4244"</definedName>
    <definedName name="IQ_CASH_OPER_MEDIAN_EST" hidden="1">"c4245"</definedName>
    <definedName name="IQ_CASH_OPER_NUM_EST" hidden="1">"c4246"</definedName>
    <definedName name="IQ_CASH_OPER_STDDEV_EST" hidden="1">"c4247"</definedName>
    <definedName name="IQ_CASH_SEGREG" hidden="1">"c123"</definedName>
    <definedName name="IQ_CASH_SHARE" hidden="1">"c1911"</definedName>
    <definedName name="IQ_CASH_ST" hidden="1">"c1355"</definedName>
    <definedName name="IQ_CASH_ST_INVEST" hidden="1">"c124"</definedName>
    <definedName name="IQ_CASH_TAXES" hidden="1">"c125"</definedName>
    <definedName name="IQ_CASH_TAXES_FINAN" hidden="1">"c6292"</definedName>
    <definedName name="IQ_CASH_TAXES_INVEST" hidden="1">"c6291"</definedName>
    <definedName name="IQ_CASH_TAXES_OPER" hidden="1">"c6290"</definedName>
    <definedName name="IQ_CCE_FDIC" hidden="1">"c6296"</definedName>
    <definedName name="IQ_CDS_ASK" hidden="1">"c6027"</definedName>
    <definedName name="IQ_CDS_BID" hidden="1">"c6026"</definedName>
    <definedName name="IQ_CDS_CURRENCY" hidden="1">"c6031"</definedName>
    <definedName name="IQ_CDS_EVAL_DATE" hidden="1">"c6029"</definedName>
    <definedName name="IQ_CDS_MID" hidden="1">"c6028"</definedName>
    <definedName name="IQ_CDS_NAME" hidden="1">"c6034"</definedName>
    <definedName name="IQ_CDS_TERM" hidden="1">"c6030"</definedName>
    <definedName name="IQ_CDS_TYPE" hidden="1">"c6025"</definedName>
    <definedName name="IQ_CEDED_AH_EARNED" hidden="1">"c2743"</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PC_EARNED" hidden="1">"c2748"</definedName>
    <definedName name="IQ_CEDED_WRITTEN" hidden="1">"c2727"</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PS_ACT_OR_EST_REUT" hidden="1">"c5463"</definedName>
    <definedName name="IQ_CFPS_EST_REUT" hidden="1">"c3844"</definedName>
    <definedName name="IQ_CFPS_HIGH_EST_REUT" hidden="1">"c3846"</definedName>
    <definedName name="IQ_CFPS_LOW_EST_REUT" hidden="1">"c3847"</definedName>
    <definedName name="IQ_CFPS_MEDIAN_EST_REUT" hidden="1">"c3845"</definedName>
    <definedName name="IQ_CFPS_NUM_EST_REUT" hidden="1">"c3848"</definedName>
    <definedName name="IQ_CFPS_STDDEV_EST_REUT" hidden="1">"c3849"</definedName>
    <definedName name="IQ_CH" hidden="1">110000</definedName>
    <definedName name="IQ_CH2">110000</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POSIT_ACCT" hidden="1">"c148"</definedName>
    <definedName name="IQ_CHANGE_INC_TAX" hidden="1">"c149"</definedName>
    <definedName name="IQ_CHANGE_INS_RES_LIAB" hidden="1">"c150"</definedName>
    <definedName name="IQ_CHANGE_INVENT_REAL_APR_FC_UNUSED_UNUSED_UNUSED" hidden="1">"c8500"</definedName>
    <definedName name="IQ_CHANGE_INVENT_REAL_APR_UNUSED_UNUSED_UNUSED" hidden="1">"c7620"</definedName>
    <definedName name="IQ_CHANGE_INVENT_REAL_FC_UNUSED_UNUSED_UNUSED" hidden="1">"c7840"</definedName>
    <definedName name="IQ_CHANGE_INVENT_REAL_POP_FC_UNUSED_UNUSED_UNUSED" hidden="1">"c8060"</definedName>
    <definedName name="IQ_CHANGE_INVENT_REAL_POP_UNUSED_UNUSED_UNUSED" hidden="1">"c7180"</definedName>
    <definedName name="IQ_CHANGE_INVENT_REAL_UNUSED_UNUSED_UNUSED" hidden="1">"c6960"</definedName>
    <definedName name="IQ_CHANGE_INVENT_REAL_YOY_FC_UNUSED_UNUSED_UNUSED" hidden="1">"c8280"</definedName>
    <definedName name="IQ_CHANGE_INVENT_REAL_YOY_UNUSED_UNUSED_UNUSED" hidden="1">"c7400"</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TRADING_ASSETS" hidden="1">"c159"</definedName>
    <definedName name="IQ_CHANGE_UNEARN_REV" hidden="1">"c160"</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ITY" hidden="1">"c166"</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OBLIGATION_IMMEDIATE" hidden="1">"c2253"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OSEPRICE" hidden="1">"c174"</definedName>
    <definedName name="IQ_CLOSEPRICE_ADJ" hidden="1">"c2115"</definedName>
    <definedName name="IQ_CMO_FDIC" hidden="1">"c6406"</definedName>
    <definedName name="IQ_COGS" hidden="1">"c175"</definedName>
    <definedName name="IQ_COLLECTION_DOMESTIC_FDIC" hidden="1">"c6387"</definedName>
    <definedName name="IQ_COMBINED_RATIO" hidden="1">"c176"</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LOANS_NET_FDIC" hidden="1">"c6317"</definedName>
    <definedName name="IQ_COMMERCIAL_INDUSTRIAL_NET_CHARGE_OFFS_FDIC" hidden="1">"c6636"</definedName>
    <definedName name="IQ_COMMERCIAL_INDUSTRIAL_RECOVERIES_FDIC" hidden="1">"c6617"</definedName>
    <definedName name="IQ_COMMERCIAL_INDUSTRIAL_TOTAL_LOANS_FOREIGN_FDIC" hidden="1">"c6451"</definedName>
    <definedName name="IQ_COMMERCIAL_MORT" hidden="1">"c179"</definedName>
    <definedName name="IQ_COMMERCIAL_RE_CONSTRUCTION_LAND_DEV_FDIC" hidden="1">"c6526"</definedName>
    <definedName name="IQ_COMMERCIAL_RE_LOANS_FDIC" hidden="1">"c6312"</definedName>
    <definedName name="IQ_COMMISS_FEES" hidden="1">"c180"</definedName>
    <definedName name="IQ_COMMISSION_DEF" hidden="1">"c181"</definedName>
    <definedName name="IQ_COMMITMENTS_MATURITY_EXCEEDING_1YR_FDIC" hidden="1">"c6531"</definedName>
    <definedName name="IQ_COMMITMENTS_NOT_SECURED_RE_FDIC" hidden="1">"c6528"</definedName>
    <definedName name="IQ_COMMITMENTS_SECURED_RE_FDIC" hidden="1">"c6527"</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"c204"</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YPE" hidden="1">"c2096"</definedName>
    <definedName name="IQ_COMPANY_WEBSITE" hidden="1">"c220"</definedName>
    <definedName name="IQ_COMPANY_ZIP" hidden="1">"c221"</definedName>
    <definedName name="IQ_CONSTRUCTION_DEV_LOANS_FDIC" hidden="1">"c6313"</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OANS" hidden="1">"c222"</definedName>
    <definedName name="IQ_CONSUMER_LOANS" hidden="1">"c223"</definedName>
    <definedName name="IQ_CONTRACTS_OTHER_COMMODITIES_EQUITIES._FDIC" hidden="1">"c6522"</definedName>
    <definedName name="IQ_CONTRACTS_OTHER_COMMODITIES_EQUITIES_FDIC" hidden="1">"c6522"</definedName>
    <definedName name="IQ_CONV_DATE" hidden="1">"c2191"</definedName>
    <definedName name="IQ_CONV_EXP_DATE" hidden="1">"c3043"</definedName>
    <definedName name="IQ_CONV_PREMIUM" hidden="1">"c2195"</definedName>
    <definedName name="IQ_CONV_PRICE" hidden="1">"c2193"</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T" hidden="1">"c2536"</definedName>
    <definedName name="IQ_CONVERT_PCT" hidden="1">"c2537"</definedName>
    <definedName name="IQ_CONVEXITY" hidden="1">"c2182"</definedName>
    <definedName name="IQ_CONVEYED_TO_OTHERS_FDIC" hidden="1">"c6534"</definedName>
    <definedName name="IQ_CORE_CAPITAL_RATIO_FDIC" hidden="1">"c6745"</definedName>
    <definedName name="IQ_CORP_GOODS_PRICE_INDEX_APR_FC_UNUSED_UNUSED_UNUSED" hidden="1">"c8381"</definedName>
    <definedName name="IQ_CORP_GOODS_PRICE_INDEX_APR_UNUSED_UNUSED_UNUSED" hidden="1">"c7501"</definedName>
    <definedName name="IQ_CORP_GOODS_PRICE_INDEX_FC_UNUSED_UNUSED_UNUSED" hidden="1">"c7721"</definedName>
    <definedName name="IQ_CORP_GOODS_PRICE_INDEX_POP_FC_UNUSED_UNUSED_UNUSED" hidden="1">"c7941"</definedName>
    <definedName name="IQ_CORP_GOODS_PRICE_INDEX_POP_UNUSED_UNUSED_UNUSED" hidden="1">"c7061"</definedName>
    <definedName name="IQ_CORP_GOODS_PRICE_INDEX_UNUSED_UNUSED_UNUSED" hidden="1">"c6841"</definedName>
    <definedName name="IQ_CORP_GOODS_PRICE_INDEX_YOY_FC_UNUSED_UNUSED_UNUSED" hidden="1">"c8161"</definedName>
    <definedName name="IQ_CORP_GOODS_PRICE_INDEX_YOY_UNUSED_UNUSED_UNUSED" hidden="1">"c7281"</definedName>
    <definedName name="IQ_COST_BORROWING" hidden="1">"c2936"</definedName>
    <definedName name="IQ_COST_BORROWINGS" hidden="1">"c225"</definedName>
    <definedName name="IQ_COST_OF_FUNDING_ASSETS_FDIC" hidden="1">"c6725"</definedName>
    <definedName name="IQ_COST_REV" hidden="1">"c226"</definedName>
    <definedName name="IQ_COST_REVENUE" hidden="1">"c1359"</definedName>
    <definedName name="IQ_COST_SAVINGS" hidden="1">"c227"</definedName>
    <definedName name="IQ_COST_SERVICE" hidden="1">"c228"</definedName>
    <definedName name="IQ_COST_TOTAL_BORROWINGS" hidden="1">"c229"</definedName>
    <definedName name="IQ_COUNTRY_NAME" hidden="1">"c230"</definedName>
    <definedName name="IQ_COVERED_POPS" hidden="1">"c2124"</definedName>
    <definedName name="IQ_CP" hidden="1">"c2495"</definedName>
    <definedName name="IQ_CP_PCT" hidden="1">"c2496"</definedName>
    <definedName name="IQ_CQ" hidden="1">5000</definedName>
    <definedName name="IQ_CQ2">5000</definedName>
    <definedName name="IQ_CREDIT_CARD_CHARGE_OFFS_FDIC" hidden="1">"c6652"</definedName>
    <definedName name="IQ_CREDIT_CARD_FEE_BNK" hidden="1">"c231"</definedName>
    <definedName name="IQ_CREDIT_CARD_FEE_FIN" hidden="1">"c1583"</definedName>
    <definedName name="IQ_CREDIT_CARD_LINES_FDIC" hidden="1">"c6525"</definedName>
    <definedName name="IQ_CREDIT_CARD_LOANS_FDIC" hidden="1">"c6319"</definedName>
    <definedName name="IQ_CREDIT_CARD_NET_CHARGE_OFFS_FDIC" hidden="1">"c6654"</definedName>
    <definedName name="IQ_CREDIT_CARD_RECOVERIES_FDIC" hidden="1">"c6653"</definedName>
    <definedName name="IQ_CREDIT_LOSS_CF" hidden="1">"c232"</definedName>
    <definedName name="IQ_CREDIT_LOSS_PROVISION_NET_CHARGE_OFFS_FDIC" hidden="1">"c6734"</definedName>
    <definedName name="IQ_CUMULATIVE_SPLIT_FACTOR" hidden="1">"c2094"</definedName>
    <definedName name="IQ_CURR_ACCT_BALANCE_APR_FC_UNUSED_UNUSED_UNUSED" hidden="1">"c8387"</definedName>
    <definedName name="IQ_CURR_ACCT_BALANCE_APR_UNUSED_UNUSED_UNUSED" hidden="1">"c7507"</definedName>
    <definedName name="IQ_CURR_ACCT_BALANCE_FC_UNUSED_UNUSED_UNUSED" hidden="1">"c7727"</definedName>
    <definedName name="IQ_CURR_ACCT_BALANCE_POP_FC_UNUSED_UNUSED_UNUSED" hidden="1">"c7947"</definedName>
    <definedName name="IQ_CURR_ACCT_BALANCE_POP_UNUSED_UNUSED_UNUSED" hidden="1">"c7067"</definedName>
    <definedName name="IQ_CURR_ACCT_BALANCE_UNUSED_UNUSED_UNUSED" hidden="1">"c6847"</definedName>
    <definedName name="IQ_CURR_ACCT_BALANCE_YOY_FC_UNUSED_UNUSED_UNUSED" hidden="1">"c8167"</definedName>
    <definedName name="IQ_CURR_ACCT_BALANCE_YOY_UNUSED_UNUSED_UNUSED" hidden="1">"c7287"</definedName>
    <definedName name="IQ_CURR_DOMESTIC_TAXES" hidden="1">"c2074"</definedName>
    <definedName name="IQ_CURR_FOREIGN_TAXES" hidden="1">"c2075"</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Y" hidden="1">10000</definedName>
    <definedName name="IQ_CY2">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ILY2">500000</definedName>
    <definedName name="IQ_DATED_DATE" hidden="1">"c2185"</definedName>
    <definedName name="IQ_DAY_COUNT" hidden="1">"c2161"</definedName>
    <definedName name="IQ_DAYS_COVER_SHORT" hidden="1">"c1578"</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ADJ" hidden="1">"c2515"</definedName>
    <definedName name="IQ_DEBT_ADJ_PCT" hidden="1">"c2516"</definedName>
    <definedName name="IQ_DEBT_EQUIV_NET_PBO" hidden="1">"c2938"</definedName>
    <definedName name="IQ_DEBT_EQUIV_OPER_LEASE" hidden="1">"c2935"</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DOMESTIC_TAXES" hidden="1">"c2077"</definedName>
    <definedName name="IQ_DEFERRED_FOREIGN_TAXES" hidden="1">"c2078"</definedName>
    <definedName name="IQ_DEFERRED_INC_TAX" hidden="1">"c1447"</definedName>
    <definedName name="IQ_DEFERRED_TAXES" hidden="1">"c1356"</definedName>
    <definedName name="IQ_DEMAND_DEP" hidden="1">"c320"</definedName>
    <definedName name="IQ_DEMAND_DEPOSITS_FDIC" hidden="1">"c6489"</definedName>
    <definedName name="IQ_DEPOSIT_ACCOUNTS_LESS_THAN_100K_FDIC" hidden="1">"c6494"</definedName>
    <definedName name="IQ_DEPOSIT_ACCOUNTS_MORE_THAN_100K_FDIC" hidden="1">"c6492"</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FIN" hidden="1">"c321"</definedName>
    <definedName name="IQ_DEPOSITS_HELD_DOMESTIC_FDIC" hidden="1">"c6340"</definedName>
    <definedName name="IQ_DEPOSITS_HELD_FOREIGN_FDIC" hidden="1">"c6341"</definedName>
    <definedName name="IQ_DEPOSITS_INTEREST_SECURITIES" hidden="1">"c5509"</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S_FDIC" hidden="1">"c6523"</definedName>
    <definedName name="IQ_DESCRIPTION_LONG" hidden="1">"c1520"</definedName>
    <definedName name="IQ_DEVELOP_LAND" hidden="1">"c323"</definedName>
    <definedName name="IQ_DIFF_LASTCLOSE_TARGET_PRICE" hidden="1">"c1854"</definedName>
    <definedName name="IQ_DIFF_LASTCLOSE_TARGET_PRICE_REUT" hidden="1">"c5436"</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WEIGHT" hidden="1">"c326"</definedName>
    <definedName name="IQ_DIRECT_AH_EARNED" hidden="1">"c2740"</definedName>
    <definedName name="IQ_DIRECT_EARNED" hidden="1">"c2730"</definedName>
    <definedName name="IQ_DIRECT_LIFE_EARNED" hidden="1">"c2735"</definedName>
    <definedName name="IQ_DIRECT_LIFE_IN_FORCE" hidden="1">"c2765"</definedName>
    <definedName name="IQ_DIRECT_PC_EARNED" hidden="1">"c2745"</definedName>
    <definedName name="IQ_DIRECT_WRITTEN" hidden="1">"c2724"</definedName>
    <definedName name="IQ_DISCONT_OPER" hidden="1">"c1367"</definedName>
    <definedName name="IQ_DISCOUNT_RATE_PENSION_DOMESTIC" hidden="1">"c327"</definedName>
    <definedName name="IQ_DISCOUNT_RATE_PENSION_FOREIGN" hidden="1">"c328"</definedName>
    <definedName name="IQ_DISTR_EXCESS_EARN" hidden="1">"c329"</definedName>
    <definedName name="IQ_DISTRIBUTABLE_CASH" hidden="1">"c3002"</definedName>
    <definedName name="IQ_DISTRIBUTABLE_CASH_ACT_OR_EST" hidden="1">"c4278"</definedName>
    <definedName name="IQ_DISTRIBUTABLE_CASH_EST_CIQ" hidden="1">"c4802"</definedName>
    <definedName name="IQ_DISTRIBUTABLE_CASH_HIGH_EST_CIQ" hidden="1">"c4805"</definedName>
    <definedName name="IQ_DISTRIBUTABLE_CASH_LOW_EST_CIQ" hidden="1">"c4806"</definedName>
    <definedName name="IQ_DISTRIBUTABLE_CASH_MEDIAN_EST_CIQ" hidden="1">"c4807"</definedName>
    <definedName name="IQ_DISTRIBUTABLE_CASH_NUM_EST_CIQ" hidden="1">"c4808"</definedName>
    <definedName name="IQ_DISTRIBUTABLE_CASH_PAYOUT" hidden="1">"c3005"</definedName>
    <definedName name="IQ_DISTRIBUTABLE_CASH_SHARE" hidden="1">"c3003"</definedName>
    <definedName name="IQ_DISTRIBUTABLE_CASH_SHARE_ACT_OR_EST" hidden="1">"c4286"</definedName>
    <definedName name="IQ_DISTRIBUTABLE_CASH_SHARE_EST_CIQ" hidden="1">"c4810"</definedName>
    <definedName name="IQ_DISTRIBUTABLE_CASH_SHARE_HIGH_EST_CIQ" hidden="1">"c4813"</definedName>
    <definedName name="IQ_DISTRIBUTABLE_CASH_SHARE_LOW_EST_CIQ" hidden="1">"c4814"</definedName>
    <definedName name="IQ_DISTRIBUTABLE_CASH_SHARE_MEDIAN_EST_CIQ" hidden="1">"c4815"</definedName>
    <definedName name="IQ_DISTRIBUTABLE_CASH_SHARE_NUM_EST_CIQ" hidden="1">"c4816"</definedName>
    <definedName name="IQ_DISTRIBUTABLE_CASH_SHARE_STDDEV_EST_CIQ" hidden="1">"c4817"</definedName>
    <definedName name="IQ_DISTRIBUTABLE_CASH_STDDEV_EST_CIQ" hidden="1">"c4819"</definedName>
    <definedName name="IQ_DIV_AMOUNT" hidden="1">"c3041"</definedName>
    <definedName name="IQ_DIV_PAYMENT_DATE" hidden="1">"c2106"</definedName>
    <definedName name="IQ_DIV_RECORD_DATE" hidden="1">"c2105"</definedName>
    <definedName name="IQ_DIV_SHARE" hidden="1">"c330"</definedName>
    <definedName name="IQ_DIVEST_CF" hidden="1">"c331"</definedName>
    <definedName name="IQ_DIVID_SHARE" hidden="1">"c1366"</definedName>
    <definedName name="IQ_DIVIDEND_YIELD" hidden="1">"c332"</definedName>
    <definedName name="IQ_DIVIDENDS_DECLARED_COMMON_FDIC" hidden="1">"c6659"</definedName>
    <definedName name="IQ_DIVIDENDS_DECLARED_PREFERRED_FDIC" hidden="1">"c6658"</definedName>
    <definedName name="IQ_DIVIDENDS_FDIC" hidden="1">"c6660"</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_REUT" hidden="1">"c5464"</definedName>
    <definedName name="IQ_DPS_EST_BOTTOM_UP_REUT" hidden="1">"c5501"</definedName>
    <definedName name="IQ_DPS_EST_REUT" hidden="1">"c3851"</definedName>
    <definedName name="IQ_DPS_HIGH_EST_REUT" hidden="1">"c3853"</definedName>
    <definedName name="IQ_DPS_LOW_EST_REUT" hidden="1">"c3854"</definedName>
    <definedName name="IQ_DPS_MEDIAN_EST_REUT" hidden="1">"c3852"</definedName>
    <definedName name="IQ_DPS_NUM_EST_REUT" hidden="1">"c3855"</definedName>
    <definedName name="IQ_DPS_STDDEV_EST_REUT" hidden="1">"c3856"</definedName>
    <definedName name="IQ_DURATION" hidden="1">"c2181"</definedName>
    <definedName name="IQ_EARNING_ASSET_YIELD" hidden="1">"c343"</definedName>
    <definedName name="IQ_EARNING_ASSETS_FDIC" hidden="1">"c6360"</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REUT" hidden="1">"c5314"</definedName>
    <definedName name="IQ_EARNINGS_COVERAGE_NET_CHARGE_OFFS_FDIC" hidden="1">"c6735"</definedName>
    <definedName name="IQ_EBIT" hidden="1">"c352"</definedName>
    <definedName name="IQ_EBIT_10K" hidden="1">"IQ_EBIT_10K"</definedName>
    <definedName name="IQ_EBIT_10Q" hidden="1">"IQ_EBIT_10Q"</definedName>
    <definedName name="IQ_EBIT_10Q1" hidden="1">"IQ_EBIT_10Q1"</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_REUT" hidden="1">"c5465"</definedName>
    <definedName name="IQ_EBIT_EQ_INC" hidden="1">"c3498"</definedName>
    <definedName name="IQ_EBIT_EQ_INC_EXCL_SBC" hidden="1">"c3502"</definedName>
    <definedName name="IQ_EBIT_EST_REUT" hidden="1">"c5333"</definedName>
    <definedName name="IQ_EBIT_EXCL_SBC" hidden="1">"c3082"</definedName>
    <definedName name="IQ_EBIT_GROWTH_1" hidden="1">"IQ_EBIT_GROWTH_1"</definedName>
    <definedName name="IQ_EBIT_GROWTH_2" hidden="1">"IQ_EBIT_GROWTH_2"</definedName>
    <definedName name="IQ_EBIT_GW_ACT_OR_EST" hidden="1">"c4306"</definedName>
    <definedName name="IQ_EBIT_HIGH_EST_REUT" hidden="1">"c5335"</definedName>
    <definedName name="IQ_EBIT_INT" hidden="1">"c360"</definedName>
    <definedName name="IQ_EBIT_LOW_EST_REUT" hidden="1">"c5336"</definedName>
    <definedName name="IQ_EBIT_MARGIN" hidden="1">"c359"</definedName>
    <definedName name="IQ_EBIT_MEDIAN_EST_REUT" hidden="1">"c5334"</definedName>
    <definedName name="IQ_EBIT_NUM_EST_REUT" hidden="1">"c5337"</definedName>
    <definedName name="IQ_EBIT_OVER_IE" hidden="1">"c1369"</definedName>
    <definedName name="IQ_EBIT_SBC_ACT_OR_EST" hidden="1">"c4316"</definedName>
    <definedName name="IQ_EBIT_SBC_GW_ACT_OR_EST" hidden="1">"c4320"</definedName>
    <definedName name="IQ_EBIT_STDDEV_EST_REUT" hidden="1">"c5338"</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K" hidden="1">"IQ_EBITDA_10K"</definedName>
    <definedName name="IQ_EBITDA_10Q" hidden="1">"IQ_EBITDA_10Q"</definedName>
    <definedName name="IQ_EBITDA_10Q1" hidden="1">"IQ_EBITDA_10Q1"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_REUT" hidden="1">"c5462"</definedName>
    <definedName name="IQ_EBITDA_CAPEX_INT" hidden="1">"c368"</definedName>
    <definedName name="IQ_EBITDA_CAPEX_OVER_TOTAL_IE" hidden="1">"c1370"</definedName>
    <definedName name="IQ_EBITDA_EQ_INC" hidden="1">"c3496"</definedName>
    <definedName name="IQ_EBITDA_EQ_INC_EXCL_SBC" hidden="1">"c3500"</definedName>
    <definedName name="IQ_EBITDA_EST" hidden="1">"c369"</definedName>
    <definedName name="IQ_EBITDA_EST_REUT" hidden="1">"c3640"</definedName>
    <definedName name="IQ_EBITDA_EXCL_SBC" hidden="1">"c3081"</definedName>
    <definedName name="IQ_EBITDA_GROWTH_1" hidden="1">"IQ_EBITDA_GROWTH_1"</definedName>
    <definedName name="IQ_EBITDA_GROWTH_2" hidden="1">"IQ_EBITDA_GROWTH_2"</definedName>
    <definedName name="IQ_EBITDA_HIGH_EST" hidden="1">"c370"</definedName>
    <definedName name="IQ_EBITDA_HIGH_EST_REUT" hidden="1">"c3642"</definedName>
    <definedName name="IQ_EBITDA_INT" hidden="1">"c373"</definedName>
    <definedName name="IQ_EBITDA_LOW_EST" hidden="1">"c371"</definedName>
    <definedName name="IQ_EBITDA_LOW_EST_REUT" hidden="1">"c3643"</definedName>
    <definedName name="IQ_EBITDA_MARGIN" hidden="1">"c372"</definedName>
    <definedName name="IQ_EBITDA_MEDIAN_EST" hidden="1">"c1663"</definedName>
    <definedName name="IQ_EBITDA_MEDIAN_EST_REUT" hidden="1">"c3641"</definedName>
    <definedName name="IQ_EBITDA_NUM_EST" hidden="1">"c374"</definedName>
    <definedName name="IQ_EBITDA_NUM_EST_REUT" hidden="1">"c3644"</definedName>
    <definedName name="IQ_EBITDA_OVER_TOTAL_IE" hidden="1">"c1371"</definedName>
    <definedName name="IQ_EBITDA_SBC_ACT_OR_EST" hidden="1">"c4337"</definedName>
    <definedName name="IQ_EBITDA_STDDEV_EST" hidden="1">"c375"</definedName>
    <definedName name="IQ_EBITDA_STDDEV_EST_REUT" hidden="1">"c3645"</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IN" hidden="1">"c386"</definedName>
    <definedName name="IQ_EBT_INCL_MARGIN" hidden="1">"c387"</definedName>
    <definedName name="IQ_EBT_INS" hidden="1">"c388"</definedName>
    <definedName name="IQ_EBT_RE" hidden="1">"c6215"</definedName>
    <definedName name="IQ_EBT_REIT" hidden="1">"c389"</definedName>
    <definedName name="IQ_EBT_SBC_ACT_OR_EST" hidden="1">"c4350"</definedName>
    <definedName name="IQ_EBT_SBC_GW_ACT_OR_EST" hidden="1">"c4354"</definedName>
    <definedName name="IQ_EBT_UTI" hidden="1">"c390"</definedName>
    <definedName name="IQ_ECO_METRIC_6825_UNUSED_UNUSED_UNUSED" hidden="1">"c6825"</definedName>
    <definedName name="IQ_ECO_METRIC_6839_UNUSED_UNUSED_UNUSED" hidden="1">"c6839"</definedName>
    <definedName name="IQ_ECO_METRIC_6896_UNUSED_UNUSED_UNUSED" hidden="1">"c6896"</definedName>
    <definedName name="IQ_ECO_METRIC_6897_UNUSED_UNUSED_UNUSED" hidden="1">"c6897"</definedName>
    <definedName name="IQ_ECO_METRIC_6988_UNUSED_UNUSED_UNUSED" hidden="1">"c6988"</definedName>
    <definedName name="IQ_ECO_METRIC_7045_UNUSED_UNUSED_UNUSED" hidden="1">"c7045"</definedName>
    <definedName name="IQ_ECO_METRIC_7059_UNUSED_UNUSED_UNUSED" hidden="1">"c7059"</definedName>
    <definedName name="IQ_ECO_METRIC_7116_UNUSED_UNUSED_UNUSED" hidden="1">"c7116"</definedName>
    <definedName name="IQ_ECO_METRIC_7117_UNUSED_UNUSED_UNUSED" hidden="1">"c7117"</definedName>
    <definedName name="IQ_ECO_METRIC_7208_UNUSED_UNUSED_UNUSED" hidden="1">"c7208"</definedName>
    <definedName name="IQ_ECO_METRIC_7265_UNUSED_UNUSED_UNUSED" hidden="1">"c7265"</definedName>
    <definedName name="IQ_ECO_METRIC_7279_UNUSED_UNUSED_UNUSED" hidden="1">"c7279"</definedName>
    <definedName name="IQ_ECO_METRIC_7336_UNUSED_UNUSED_UNUSED" hidden="1">"c7336"</definedName>
    <definedName name="IQ_ECO_METRIC_7337_UNUSED_UNUSED_UNUSED" hidden="1">"c7337"</definedName>
    <definedName name="IQ_ECO_METRIC_7428_UNUSED_UNUSED_UNUSED" hidden="1">"c7428"</definedName>
    <definedName name="IQ_ECO_METRIC_7556_UNUSED_UNUSED_UNUSED" hidden="1">"c7556"</definedName>
    <definedName name="IQ_ECO_METRIC_7557_UNUSED_UNUSED_UNUSED" hidden="1">"c7557"</definedName>
    <definedName name="IQ_ECO_METRIC_7648_UNUSED_UNUSED_UNUSED" hidden="1">"c7648"</definedName>
    <definedName name="IQ_ECO_METRIC_7705_UNUSED_UNUSED_UNUSED" hidden="1">"c7705"</definedName>
    <definedName name="IQ_ECO_METRIC_7719_UNUSED_UNUSED_UNUSED" hidden="1">"c7719"</definedName>
    <definedName name="IQ_ECO_METRIC_7776_UNUSED_UNUSED_UNUSED" hidden="1">"c7776"</definedName>
    <definedName name="IQ_ECO_METRIC_7777_UNUSED_UNUSED_UNUSED" hidden="1">"c7777"</definedName>
    <definedName name="IQ_ECO_METRIC_7868_UNUSED_UNUSED_UNUSED" hidden="1">"c7868"</definedName>
    <definedName name="IQ_ECO_METRIC_7925_UNUSED_UNUSED_UNUSED" hidden="1">"c7925"</definedName>
    <definedName name="IQ_ECO_METRIC_7939_UNUSED_UNUSED_UNUSED" hidden="1">"c7939"</definedName>
    <definedName name="IQ_ECO_METRIC_7996_UNUSED_UNUSED_UNUSED" hidden="1">"c7996"</definedName>
    <definedName name="IQ_ECO_METRIC_7997_UNUSED_UNUSED_UNUSED" hidden="1">"c7997"</definedName>
    <definedName name="IQ_ECO_METRIC_8088_UNUSED_UNUSED_UNUSED" hidden="1">"c8088"</definedName>
    <definedName name="IQ_ECO_METRIC_8145_UNUSED_UNUSED_UNUSED" hidden="1">"c8145"</definedName>
    <definedName name="IQ_ECO_METRIC_8159_UNUSED_UNUSED_UNUSED" hidden="1">"c8159"</definedName>
    <definedName name="IQ_ECO_METRIC_8216_UNUSED_UNUSED_UNUSED" hidden="1">"c8216"</definedName>
    <definedName name="IQ_ECO_METRIC_8217_UNUSED_UNUSED_UNUSED" hidden="1">"c8217"</definedName>
    <definedName name="IQ_ECO_METRIC_8308_UNUSED_UNUSED_UNUSED" hidden="1">"c8308"</definedName>
    <definedName name="IQ_ECO_METRIC_8436_UNUSED_UNUSED_UNUSED" hidden="1">"c8436"</definedName>
    <definedName name="IQ_ECO_METRIC_8437_UNUSED_UNUSED_UNUSED" hidden="1">"c8437"</definedName>
    <definedName name="IQ_ECO_METRIC_8528_UNUSED_UNUSED_UNUSED" hidden="1">"c8528"</definedName>
    <definedName name="IQ_ECS_AUTHORIZED_SHARES" hidden="1">"c5583"</definedName>
    <definedName name="IQ_ECS_AUTHORIZED_SHARES_ABS" hidden="1">"c5597"</definedName>
    <definedName name="IQ_ECS_CONVERT_FACTOR" hidden="1">"c5581"</definedName>
    <definedName name="IQ_ECS_CONVERT_FACTOR_ABS" hidden="1">"c5595"</definedName>
    <definedName name="IQ_ECS_CONVERT_INTO" hidden="1">"c5580"</definedName>
    <definedName name="IQ_ECS_CONVERT_INTO_ABS" hidden="1">"c5594"</definedName>
    <definedName name="IQ_ECS_CONVERT_TYPE" hidden="1">"c5579"</definedName>
    <definedName name="IQ_ECS_CONVERT_TYPE_ABS" hidden="1">"c5593"</definedName>
    <definedName name="IQ_ECS_INACTIVE_DATE" hidden="1">"c5576"</definedName>
    <definedName name="IQ_ECS_INACTIVE_DATE_ABS" hidden="1">"c5590"</definedName>
    <definedName name="IQ_ECS_NAME" hidden="1">"c5571"</definedName>
    <definedName name="IQ_ECS_NAME_ABS" hidden="1">"c5585"</definedName>
    <definedName name="IQ_ECS_NUM_SHAREHOLDERS" hidden="1">"c5584"</definedName>
    <definedName name="IQ_ECS_NUM_SHAREHOLDERS_ABS" hidden="1">"c5598"</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SHARES_OUT_BS_DATE" hidden="1">"c5572"</definedName>
    <definedName name="IQ_ECS_SHARES_OUT_BS_DATE_ABS" hidden="1">"c5586"</definedName>
    <definedName name="IQ_ECS_SHARES_OUT_FILING_DATE" hidden="1">"c5573"</definedName>
    <definedName name="IQ_ECS_SHARES_OUT_FILING_DATE_ABS" hidden="1">"c5587"</definedName>
    <definedName name="IQ_ECS_START_DATE" hidden="1">"c5575"</definedName>
    <definedName name="IQ_ECS_START_DATE_ABS" hidden="1">"c5589"</definedName>
    <definedName name="IQ_ECS_TYPE" hidden="1">"c5574"</definedName>
    <definedName name="IQ_ECS_TYPE_ABS" hidden="1">"c5588"</definedName>
    <definedName name="IQ_ECS_VOTING" hidden="1">"c5582"</definedName>
    <definedName name="IQ_ECS_VOTING_ABS" hidden="1">"c5596"</definedName>
    <definedName name="IQ_EFFECT_SPECIAL_CHARGE" hidden="1">"c1595"</definedName>
    <definedName name="IQ_EFFECT_TAX_RATE" hidden="1">"c1899"</definedName>
    <definedName name="IQ_EFFICIENCY_RATIO" hidden="1">"c391"</definedName>
    <definedName name="IQ_EFFICIENCY_RATIO_FDIC" hidden="1">"c6736"</definedName>
    <definedName name="IQ_EMPLOYEES" hidden="1">"c392"</definedName>
    <definedName name="IQ_ENTERPRISE_VALUE" hidden="1">"c1348"</definedName>
    <definedName name="IQ_EPS" hidden="1">"IQ_EPS"</definedName>
    <definedName name="IQ_EPS_10K" hidden="1">"IQ_EPS_10K"</definedName>
    <definedName name="IQ_EPS_10Q" hidden="1">"IQ_EPS_10Q"</definedName>
    <definedName name="IQ_EPS_10Q1" hidden="1">"IQ_EPS_10Q1"</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_REUT" hidden="1">"c5460"</definedName>
    <definedName name="IQ_EPS_EST" hidden="1">"c399"</definedName>
    <definedName name="IQ_EPS_EST_1" hidden="1">"IQ_EPS_EST_1"</definedName>
    <definedName name="IQ_EPS_EST_BOTTOM_UP_REUT" hidden="1">"c5497"</definedName>
    <definedName name="IQ_EPS_EST_REUT" hidden="1">"c5453"</definedName>
    <definedName name="IQ_EPS_GW_ACT_OR_EST_REUT" hidden="1">"c5469"</definedName>
    <definedName name="IQ_EPS_GW_EST" hidden="1">"c1737"</definedName>
    <definedName name="IQ_EPS_GW_EST_BOTTOM_UP_REUT" hidden="1">"c5499"</definedName>
    <definedName name="IQ_EPS_GW_EST_REUT" hidden="1">"c5389"</definedName>
    <definedName name="IQ_EPS_GW_HIGH_EST" hidden="1">"c1739"</definedName>
    <definedName name="IQ_EPS_GW_HIGH_EST_REUT" hidden="1">"c5391"</definedName>
    <definedName name="IQ_EPS_GW_LOW_EST" hidden="1">"c1740"</definedName>
    <definedName name="IQ_EPS_GW_LOW_EST_REUT" hidden="1">"c5392"</definedName>
    <definedName name="IQ_EPS_GW_MEDIAN_EST" hidden="1">"c1738"</definedName>
    <definedName name="IQ_EPS_GW_MEDIAN_EST_REUT" hidden="1">"c5390"</definedName>
    <definedName name="IQ_EPS_GW_NUM_EST" hidden="1">"c1741"</definedName>
    <definedName name="IQ_EPS_GW_NUM_EST_REUT" hidden="1">"c5393"</definedName>
    <definedName name="IQ_EPS_GW_STDDEV_EST" hidden="1">"c1742"</definedName>
    <definedName name="IQ_EPS_GW_STDDEV_EST_REUT" hidden="1">"c5394"</definedName>
    <definedName name="IQ_EPS_HIGH_EST" hidden="1">"c400"</definedName>
    <definedName name="IQ_EPS_HIGH_EST_REUT" hidden="1">"c5454"</definedName>
    <definedName name="IQ_EPS_LOW_EST" hidden="1">"c401"</definedName>
    <definedName name="IQ_EPS_LOW_EST_REUT" hidden="1">"c5455"</definedName>
    <definedName name="IQ_EPS_MEDIAN_EST" hidden="1">"c1661"</definedName>
    <definedName name="IQ_EPS_MEDIAN_EST_REUT" hidden="1">"c5456"</definedName>
    <definedName name="IQ_EPS_NORM" hidden="1">"c1902"</definedName>
    <definedName name="IQ_EPS_NORM_EST" hidden="1">"c2226"</definedName>
    <definedName name="IQ_EPS_NORM_EST_BOTTOM_UP_REUT" hidden="1">"c5498"</definedName>
    <definedName name="IQ_EPS_NORM_EST_REUT" hidden="1">"c5326"</definedName>
    <definedName name="IQ_EPS_NORM_HIGH_EST" hidden="1">"c2228"</definedName>
    <definedName name="IQ_EPS_NORM_HIGH_EST_REUT" hidden="1">"c5328"</definedName>
    <definedName name="IQ_EPS_NORM_LOW_EST" hidden="1">"c2229"</definedName>
    <definedName name="IQ_EPS_NORM_LOW_EST_REUT" hidden="1">"c5329"</definedName>
    <definedName name="IQ_EPS_NORM_MEDIAN_EST" hidden="1">"c2227"</definedName>
    <definedName name="IQ_EPS_NORM_MEDIAN_EST_REUT" hidden="1">"c5327"</definedName>
    <definedName name="IQ_EPS_NORM_NUM_EST" hidden="1">"c2230"</definedName>
    <definedName name="IQ_EPS_NORM_NUM_EST_REUT" hidden="1">"c5330"</definedName>
    <definedName name="IQ_EPS_NORM_STDDEV_EST" hidden="1">"c2231"</definedName>
    <definedName name="IQ_EPS_NORM_STDDEV_EST_REUT" hidden="1">"c5331"</definedName>
    <definedName name="IQ_EPS_NUM_EST" hidden="1">"c402"</definedName>
    <definedName name="IQ_EPS_NUM_EST_REUT" hidden="1">"c5451"</definedName>
    <definedName name="IQ_EPS_REPORT_ACT_OR_EST_REUT" hidden="1">"c5470"</definedName>
    <definedName name="IQ_EPS_REPORTED_EST" hidden="1">"c1744"</definedName>
    <definedName name="IQ_EPS_REPORTED_EST_BOTTOM_UP_REUT" hidden="1">"c5500"</definedName>
    <definedName name="IQ_EPS_REPORTED_EST_REUT" hidden="1">"c5396"</definedName>
    <definedName name="IQ_EPS_REPORTED_HIGH_EST" hidden="1">"c1746"</definedName>
    <definedName name="IQ_EPS_REPORTED_HIGH_EST_REUT" hidden="1">"c5398"</definedName>
    <definedName name="IQ_EPS_REPORTED_LOW_EST" hidden="1">"c1747"</definedName>
    <definedName name="IQ_EPS_REPORTED_LOW_EST_REUT" hidden="1">"c5399"</definedName>
    <definedName name="IQ_EPS_REPORTED_MEDIAN_EST" hidden="1">"c1745"</definedName>
    <definedName name="IQ_EPS_REPORTED_MEDIAN_EST_REUT" hidden="1">"c5397"</definedName>
    <definedName name="IQ_EPS_REPORTED_NUM_EST" hidden="1">"c1748"</definedName>
    <definedName name="IQ_EPS_REPORTED_NUM_EST_REUT" hidden="1">"c5400"</definedName>
    <definedName name="IQ_EPS_REPORTED_STDDEV_EST" hidden="1">"c1749"</definedName>
    <definedName name="IQ_EPS_REPORTED_STDDEV_EST_REUT" hidden="1">"c5401"</definedName>
    <definedName name="IQ_EPS_SBC_ACT_OR_EST" hidden="1">"c4376"</definedName>
    <definedName name="IQ_EPS_SBC_GW_ACT_OR_EST" hidden="1">"c4380"</definedName>
    <definedName name="IQ_EPS_STDDEV_EST" hidden="1">"c403"</definedName>
    <definedName name="IQ_EPS_STDDEV_EST_REUT" hidden="1">"c5452"</definedName>
    <definedName name="IQ_EQUITY_AFFIL" hidden="1">"c1451"</definedName>
    <definedName name="IQ_EQUITY_CAPITAL_ASSETS_FDIC" hidden="1">"c6744"</definedName>
    <definedName name="IQ_EQUITY_FDIC" hidden="1">"c6353"</definedName>
    <definedName name="IQ_EQUITY_METHOD" hidden="1">"c404"</definedName>
    <definedName name="IQ_EQUITY_SECURITIES_FDIC" hidden="1">"c6304"</definedName>
    <definedName name="IQ_EQUITY_SECURITY_EXPOSURES_FDIC" hidden="1">"c6664"</definedName>
    <definedName name="IQ_EQV_OVER_BV" hidden="1">"c1596"</definedName>
    <definedName name="IQ_EQV_OVER_LTM_PRETAX_INC" hidden="1">"c1390"</definedName>
    <definedName name="IQ_ESOP_DEBT" hidden="1">"c1597"</definedName>
    <definedName name="IQ_EST_ACT_BV_REUT" hidden="1">"c5409"</definedName>
    <definedName name="IQ_EST_ACT_BV_SHARE_REUT" hidden="1">"c5445"</definedName>
    <definedName name="IQ_EST_ACT_BV_THOM" hidden="1">"c5153"</definedName>
    <definedName name="IQ_EST_ACT_CAPEX_REUT" hidden="1">"c3975"</definedName>
    <definedName name="IQ_EST_ACT_CFPS_REUT" hidden="1">"c3850"</definedName>
    <definedName name="IQ_EST_ACT_DPS_REUT" hidden="1">"c3857"</definedName>
    <definedName name="IQ_EST_ACT_EBIT_REUT" hidden="1">"c5339"</definedName>
    <definedName name="IQ_EST_ACT_EBITDA_REUT" hidden="1">"c3836"</definedName>
    <definedName name="IQ_EST_ACT_EPS" hidden="1">"c1648"</definedName>
    <definedName name="IQ_EST_ACT_EPS_GW" hidden="1">"c1743"</definedName>
    <definedName name="IQ_EST_ACT_EPS_GW_REUT" hidden="1">"c5395"</definedName>
    <definedName name="IQ_EST_ACT_EPS_NORM" hidden="1">"c2232"</definedName>
    <definedName name="IQ_EST_ACT_EPS_NORM_REUT" hidden="1">"c5332"</definedName>
    <definedName name="IQ_EST_ACT_EPS_REPORTED" hidden="1">"c1750"</definedName>
    <definedName name="IQ_EST_ACT_EPS_REPORTED_REUT" hidden="1">"c5402"</definedName>
    <definedName name="IQ_EST_ACT_EPS_REUT" hidden="1">"c5457"</definedName>
    <definedName name="IQ_EST_ACT_FFO_REUT" hidden="1">"c3843"</definedName>
    <definedName name="IQ_EST_ACT_FFO_SHARE_SHARE_REUT" hidden="1">"c3843"</definedName>
    <definedName name="IQ_EST_ACT_FFO_THOM" hidden="1">"c4005"</definedName>
    <definedName name="IQ_EST_ACT_NAV_SHARE_REUT" hidden="1">"c5616"</definedName>
    <definedName name="IQ_EST_ACT_NET_DEBT_REUT" hidden="1">"c5446"</definedName>
    <definedName name="IQ_EST_ACT_NI_GW_REUT" hidden="1">"c5381"</definedName>
    <definedName name="IQ_EST_ACT_NI_REPORTED_REUT" hidden="1">"c5388"</definedName>
    <definedName name="IQ_EST_ACT_NI_REUT" hidden="1">"c5374"</definedName>
    <definedName name="IQ_EST_ACT_OPER_INC_REUT" hidden="1">"c5346"</definedName>
    <definedName name="IQ_EST_ACT_PRETAX_GW_INC_REUT" hidden="1">"c5360"</definedName>
    <definedName name="IQ_EST_ACT_PRETAX_INC_REUT" hidden="1">"c5353"</definedName>
    <definedName name="IQ_EST_ACT_PRETAX_REPORT_INC_REUT" hidden="1">"c5367"</definedName>
    <definedName name="IQ_EST_ACT_RETURN_ASSETS_REUT" hidden="1">"c3996"</definedName>
    <definedName name="IQ_EST_ACT_RETURN_EQUITY_REUT" hidden="1">"c3989"</definedName>
    <definedName name="IQ_EST_ACT_REV_REUT" hidden="1">"c3835"</definedName>
    <definedName name="IQ_EST_BV_DIFF_REUT" hidden="1">"c5433"</definedName>
    <definedName name="IQ_EST_BV_DIFF_THOM" hidden="1">"c5204"</definedName>
    <definedName name="IQ_EST_BV_SURPRISE_PERCENT_REUT" hidden="1">"c5434"</definedName>
    <definedName name="IQ_EST_BV_SURPRISE_PERCENT_THOM" hidden="1">"c5205"</definedName>
    <definedName name="IQ_EST_CAPEX_GROWTH_1YR_REUT" hidden="1">"c5447"</definedName>
    <definedName name="IQ_EST_CAPEX_GROWTH_2YR_REUT" hidden="1">"c5448"</definedName>
    <definedName name="IQ_EST_CAPEX_GROWTH_Q_1YR_REUT" hidden="1">"c5449"</definedName>
    <definedName name="IQ_EST_CAPEX_SEQ_GROWTH_Q_REUT" hidden="1">"c5450"</definedName>
    <definedName name="IQ_EST_CFPS_DIFF_REUT" hidden="1">"c3892"</definedName>
    <definedName name="IQ_EST_CFPS_GROWTH_1YR_REUT" hidden="1">"c3878"</definedName>
    <definedName name="IQ_EST_CFPS_GROWTH_2YR_REUT" hidden="1">"c3879"</definedName>
    <definedName name="IQ_EST_CFPS_GROWTH_Q_1YR_REUT" hidden="1">"c3880"</definedName>
    <definedName name="IQ_EST_CFPS_SEQ_GROWTH_Q_REUT" hidden="1">"c3881"</definedName>
    <definedName name="IQ_EST_CFPS_SURPRISE_PERCENT_REUT" hidden="1">"c3893"</definedName>
    <definedName name="IQ_EST_CURRENCY" hidden="1">"c2140"</definedName>
    <definedName name="IQ_EST_CURRENCY_REUT" hidden="1">"c5437"</definedName>
    <definedName name="IQ_EST_DATE" hidden="1">"c1634"</definedName>
    <definedName name="IQ_EST_DATE_REUT" hidden="1">"c5438"</definedName>
    <definedName name="IQ_EST_DPS_DIFF_REUT" hidden="1">"c3894"</definedName>
    <definedName name="IQ_EST_DPS_GROWTH_1YR_REUT" hidden="1">"c3882"</definedName>
    <definedName name="IQ_EST_DPS_GROWTH_2YR_REUT" hidden="1">"c3883"</definedName>
    <definedName name="IQ_EST_DPS_GROWTH_Q_1YR_REUT" hidden="1">"c3884"</definedName>
    <definedName name="IQ_EST_DPS_SEQ_GROWTH_Q_REUT" hidden="1">"c3885"</definedName>
    <definedName name="IQ_EST_DPS_SURPRISE_PERCENT_REUT" hidden="1">"c3895"</definedName>
    <definedName name="IQ_EST_EBIT_DIFF_REUT" hidden="1">"c5413"</definedName>
    <definedName name="IQ_EST_EBIT_SURPRISE_PERCENT_REUT" hidden="1">"c5414"</definedName>
    <definedName name="IQ_EST_EBITDA_DIFF_REUT" hidden="1">"c3888"</definedName>
    <definedName name="IQ_EST_EBITDA_GROWTH_1YR_REUT" hidden="1">"c3864"</definedName>
    <definedName name="IQ_EST_EBITDA_GROWTH_2YR_REUT" hidden="1">"c3865"</definedName>
    <definedName name="IQ_EST_EBITDA_GROWTH_Q_1YR_REUT" hidden="1">"c3866"</definedName>
    <definedName name="IQ_EST_EBITDA_SEQ_GROWTH_Q_REUT" hidden="1">"c3867"</definedName>
    <definedName name="IQ_EST_EBITDA_SURPRISE_PERCENT_REUT" hidden="1">"c3889"</definedName>
    <definedName name="IQ_EST_EPS_DIFF" hidden="1">"c1864"</definedName>
    <definedName name="IQ_EST_EPS_DIFF_REUT" hidden="1">"c5458"</definedName>
    <definedName name="IQ_EST_EPS_GROWTH_1YR" hidden="1">"c1636"</definedName>
    <definedName name="IQ_EST_EPS_GROWTH_1YR_REUT" hidden="1">"c3646"</definedName>
    <definedName name="IQ_EST_EPS_GROWTH_2YR_REUT" hidden="1">"c3858"</definedName>
    <definedName name="IQ_EST_EPS_GROWTH_5YR" hidden="1">"c1655"</definedName>
    <definedName name="IQ_EST_EPS_GROWTH_5YR_BOTTOM_UP_REUT" hidden="1">"c5495"</definedName>
    <definedName name="IQ_EST_EPS_GROWTH_5YR_HIGH_REUT" hidden="1">"c5322"</definedName>
    <definedName name="IQ_EST_EPS_GROWTH_5YR_LOW_REUT" hidden="1">"c5323"</definedName>
    <definedName name="IQ_EST_EPS_GROWTH_5YR_MEDIAN_REUT" hidden="1">"c5321"</definedName>
    <definedName name="IQ_EST_EPS_GROWTH_5YR_NUM_REUT" hidden="1">"c5324"</definedName>
    <definedName name="IQ_EST_EPS_GROWTH_5YR_REUT" hidden="1">"c3633"</definedName>
    <definedName name="IQ_EST_EPS_GROWTH_5YR_STDDEV_REUT" hidden="1">"c5325"</definedName>
    <definedName name="IQ_EST_EPS_GROWTH_Q_1YR" hidden="1">"c1641"</definedName>
    <definedName name="IQ_EST_EPS_GROWTH_Q_1YR_REUT" hidden="1">"c5410"</definedName>
    <definedName name="IQ_EST_EPS_GW_DIFF" hidden="1">"c1891"</definedName>
    <definedName name="IQ_EST_EPS_GW_DIFF_REUT" hidden="1">"c5429"</definedName>
    <definedName name="IQ_EST_EPS_GW_SURPRISE_PERCENT" hidden="1">"c1892"</definedName>
    <definedName name="IQ_EST_EPS_GW_SURPRISE_PERCENT_REUT" hidden="1">"c5430"</definedName>
    <definedName name="IQ_EST_EPS_NORM_DIFF" hidden="1">"c2247"</definedName>
    <definedName name="IQ_EST_EPS_NORM_DIFF_REUT" hidden="1">"c5411"</definedName>
    <definedName name="IQ_EST_EPS_NORM_SURPRISE_PERCENT" hidden="1">"c2248"</definedName>
    <definedName name="IQ_EST_EPS_NORM_SURPRISE_PERCENT_REUT" hidden="1">"c5412"</definedName>
    <definedName name="IQ_EST_EPS_REPORT_DIFF" hidden="1">"c1893"</definedName>
    <definedName name="IQ_EST_EPS_REPORT_DIFF_REUT" hidden="1">"c5431"</definedName>
    <definedName name="IQ_EST_EPS_REPORT_SURPRISE_PERCENT" hidden="1">"c1894"</definedName>
    <definedName name="IQ_EST_EPS_REPORT_SURPRISE_PERCENT_REUT" hidden="1">"c5432"</definedName>
    <definedName name="IQ_EST_EPS_SEQ_GROWTH_Q_REUT" hidden="1">"c3859"</definedName>
    <definedName name="IQ_EST_EPS_SURPRISE" hidden="1">"c1635"</definedName>
    <definedName name="IQ_EST_EPS_SURPRISE_PERCENT_REUT" hidden="1">"c5459"</definedName>
    <definedName name="IQ_EST_FFO_DIFF_REUT" hidden="1">"c3890"</definedName>
    <definedName name="IQ_EST_FFO_DIFF_THOM" hidden="1">"c5186"</definedName>
    <definedName name="IQ_EST_FFO_GROWTH_1YR_REUT" hidden="1">"c3874"</definedName>
    <definedName name="IQ_EST_FFO_GROWTH_2YR_REUT" hidden="1">"c3875"</definedName>
    <definedName name="IQ_EST_FFO_GROWTH_Q_1YR_REUT" hidden="1">"c3876"</definedName>
    <definedName name="IQ_EST_FFO_SEQ_GROWTH_Q_REUT" hidden="1">"c3877"</definedName>
    <definedName name="IQ_EST_FFO_SHARE_SHARE_DIFF_REUT" hidden="1">"c3890"</definedName>
    <definedName name="IQ_EST_FFO_SHARE_SHARE_SURPRISE_PERCENT_REUT" hidden="1">"c3891"</definedName>
    <definedName name="IQ_EST_FFO_SURPRISE_PERCENT_REUT" hidden="1">"c3891"</definedName>
    <definedName name="IQ_EST_FFO_SURPRISE_PERCENT_THOM" hidden="1">"c5187"</definedName>
    <definedName name="IQ_EST_FOOTNOTE_REUT" hidden="1">"c5478"</definedName>
    <definedName name="IQ_EST_NI_DIFF_REUT" hidden="1">"c5423"</definedName>
    <definedName name="IQ_EST_NI_GW_DIFF_REUT" hidden="1">"c5425"</definedName>
    <definedName name="IQ_EST_NI_GW_SURPRISE_PERCENT_REUT" hidden="1">"c5426"</definedName>
    <definedName name="IQ_EST_NI_REPORT_DIFF_REUT" hidden="1">"c5427"</definedName>
    <definedName name="IQ_EST_NI_REPORT_SURPRISE_PERCENT_REUT" hidden="1">"c5428"</definedName>
    <definedName name="IQ_EST_NI_SURPRISE_PERCENT_REUT" hidden="1">"c5424"</definedName>
    <definedName name="IQ_EST_NUM_BUY_CIQ" hidden="1">"c3700"</definedName>
    <definedName name="IQ_EST_NUM_BUY_REUT" hidden="1">"c3869"</definedName>
    <definedName name="IQ_EST_NUM_BUY_THOM" hidden="1">"c5165"</definedName>
    <definedName name="IQ_EST_NUM_HIGH_REC_REUT" hidden="1">"c3870"</definedName>
    <definedName name="IQ_EST_NUM_HIGHEST_REC_REUT" hidden="1">"c3869"</definedName>
    <definedName name="IQ_EST_NUM_HOLD_CIQ" hidden="1">"c3702"</definedName>
    <definedName name="IQ_EST_NUM_HOLD_REUT" hidden="1">"c3871"</definedName>
    <definedName name="IQ_EST_NUM_HOLD_THOM" hidden="1">"c5167"</definedName>
    <definedName name="IQ_EST_NUM_LOW_REC_REUT" hidden="1">"c3872"</definedName>
    <definedName name="IQ_EST_NUM_LOWEST_REC_REUT" hidden="1">"c3873"</definedName>
    <definedName name="IQ_EST_NUM_NEUTRAL_REC_REUT" hidden="1">"c3871"</definedName>
    <definedName name="IQ_EST_NUM_NO_OPINION_REUT" hidden="1">"c3868"</definedName>
    <definedName name="IQ_EST_NUM_OUTPERFORM_CIQ" hidden="1">"c3701"</definedName>
    <definedName name="IQ_EST_NUM_OUTPERFORM_REUT" hidden="1">"c3870"</definedName>
    <definedName name="IQ_EST_NUM_OUTPERFORM_THOM" hidden="1">"c5166"</definedName>
    <definedName name="IQ_EST_NUM_SELL_CIQ" hidden="1">"c3704"</definedName>
    <definedName name="IQ_EST_NUM_SELL_REUT" hidden="1">"c3873"</definedName>
    <definedName name="IQ_EST_NUM_SELL_THOM" hidden="1">"c5169"</definedName>
    <definedName name="IQ_EST_NUM_UNDERPERFORM_CIQ" hidden="1">"c3703"</definedName>
    <definedName name="IQ_EST_NUM_UNDERPERFORM_REUT" hidden="1">"c3872"</definedName>
    <definedName name="IQ_EST_NUM_UNDERPERFORM_THOM" hidden="1">"c5168"</definedName>
    <definedName name="IQ_EST_OPER_INC_DIFF_REUT" hidden="1">"c5415"</definedName>
    <definedName name="IQ_EST_OPER_INC_SURPRISE_PERCENT_REUT" hidden="1">"c5416"</definedName>
    <definedName name="IQ_EST_PRE_TAX_DIFF_REUT" hidden="1">"c5417"</definedName>
    <definedName name="IQ_EST_PRE_TAX_GW_DIFF_REUT" hidden="1">"c5419"</definedName>
    <definedName name="IQ_EST_PRE_TAX_GW_SURPRISE_PERCENT_REUT" hidden="1">"c5420"</definedName>
    <definedName name="IQ_EST_PRE_TAX_REPORT_DIFF_REUT" hidden="1">"c5421"</definedName>
    <definedName name="IQ_EST_PRE_TAX_REPORT_SURPRISE_PERCENT_REUT" hidden="1">"c5422"</definedName>
    <definedName name="IQ_EST_PRE_TAX_SURPRISE_PERCENT_REUT" hidden="1">"c5418"</definedName>
    <definedName name="IQ_EST_REV_DIFF_REUT" hidden="1">"c3886"</definedName>
    <definedName name="IQ_EST_REV_GROWTH_1YR_REUT" hidden="1">"c3860"</definedName>
    <definedName name="IQ_EST_REV_GROWTH_2YR_REUT" hidden="1">"c3861"</definedName>
    <definedName name="IQ_EST_REV_GROWTH_Q_1YR_REUT" hidden="1">"c3862"</definedName>
    <definedName name="IQ_EST_REV_SEQ_GROWTH_Q_REUT" hidden="1">"c3863"</definedName>
    <definedName name="IQ_EST_REV_SURPRISE_PERCENT_REUT" hidden="1">"c3887"</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_OVER_REVENUE_EST" hidden="1">"IQ_EV_OVER_REVENUE_EST"</definedName>
    <definedName name="IQ_EV_OVER_REVENUE_EST_1" hidden="1">"IQ_EV_OVER_REVENUE_EST_1"</definedName>
    <definedName name="IQ_EVAL_DATE" hidden="1">"c2180"</definedName>
    <definedName name="IQ_EXCHANGE" hidden="1">"c405"</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TURN_PENSION_DOMESTIC" hidden="1">"c407"</definedName>
    <definedName name="IQ_EXP_RETURN_PENSION_FOREIGN" hidden="1">"c408"</definedName>
    <definedName name="IQ_EXPENSE_CODE_" hidden="1">"LMMM"</definedName>
    <definedName name="IQ_EXPLORE_DRILL" hidden="1">"c409"</definedName>
    <definedName name="IQ_EXPORTS_APR_FC_UNUSED_UNUSED_UNUSED" hidden="1">"c8401"</definedName>
    <definedName name="IQ_EXPORTS_APR_UNUSED_UNUSED_UNUSED" hidden="1">"c7521"</definedName>
    <definedName name="IQ_EXPORTS_FC_UNUSED_UNUSED_UNUSED" hidden="1">"c7741"</definedName>
    <definedName name="IQ_EXPORTS_GOODS_REAL_SAAR_APR_FC_UNUSED_UNUSED_UNUSED" hidden="1">"c8512"</definedName>
    <definedName name="IQ_EXPORTS_GOODS_REAL_SAAR_APR_UNUSED_UNUSED_UNUSED" hidden="1">"c7632"</definedName>
    <definedName name="IQ_EXPORTS_GOODS_REAL_SAAR_FC_UNUSED_UNUSED_UNUSED" hidden="1">"c7852"</definedName>
    <definedName name="IQ_EXPORTS_GOODS_REAL_SAAR_POP_FC_UNUSED_UNUSED_UNUSED" hidden="1">"c8072"</definedName>
    <definedName name="IQ_EXPORTS_GOODS_REAL_SAAR_POP_UNUSED_UNUSED_UNUSED" hidden="1">"c7192"</definedName>
    <definedName name="IQ_EXPORTS_GOODS_REAL_SAAR_UNUSED_UNUSED_UNUSED" hidden="1">"c6972"</definedName>
    <definedName name="IQ_EXPORTS_GOODS_REAL_SAAR_YOY_FC_UNUSED_UNUSED_UNUSED" hidden="1">"c8292"</definedName>
    <definedName name="IQ_EXPORTS_GOODS_REAL_SAAR_YOY_UNUSED_UNUSED_UNUSED" hidden="1">"c7412"</definedName>
    <definedName name="IQ_EXPORTS_POP_FC_UNUSED_UNUSED_UNUSED" hidden="1">"c7961"</definedName>
    <definedName name="IQ_EXPORTS_POP_UNUSED_UNUSED_UNUSED" hidden="1">"c7081"</definedName>
    <definedName name="IQ_EXPORTS_SERVICES_REAL_SAAR_APR_FC_UNUSED_UNUSED_UNUSED" hidden="1">"c8516"</definedName>
    <definedName name="IQ_EXPORTS_SERVICES_REAL_SAAR_APR_UNUSED_UNUSED_UNUSED" hidden="1">"c7636"</definedName>
    <definedName name="IQ_EXPORTS_SERVICES_REAL_SAAR_FC_UNUSED_UNUSED_UNUSED" hidden="1">"c7856"</definedName>
    <definedName name="IQ_EXPORTS_SERVICES_REAL_SAAR_POP_FC_UNUSED_UNUSED_UNUSED" hidden="1">"c8076"</definedName>
    <definedName name="IQ_EXPORTS_SERVICES_REAL_SAAR_POP_UNUSED_UNUSED_UNUSED" hidden="1">"c7196"</definedName>
    <definedName name="IQ_EXPORTS_SERVICES_REAL_SAAR_UNUSED_UNUSED_UNUSED" hidden="1">"c6976"</definedName>
    <definedName name="IQ_EXPORTS_SERVICES_REAL_SAAR_YOY_FC_UNUSED_UNUSED_UNUSED" hidden="1">"c8296"</definedName>
    <definedName name="IQ_EXPORTS_SERVICES_REAL_SAAR_YOY_UNUSED_UNUSED_UNUSED" hidden="1">"c7416"</definedName>
    <definedName name="IQ_EXPORTS_UNUSED_UNUSED_UNUSED" hidden="1">"c6861"</definedName>
    <definedName name="IQ_EXPORTS_YOY_FC_UNUSED_UNUSED_UNUSED" hidden="1">"c8181"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ITEMS" hidden="1">"c1459"</definedName>
    <definedName name="IQ_EXTRAORDINARY_GAINS_FDIC" hidden="1">"c6586"</definedName>
    <definedName name="IQ_FAIR_VALUE_FDIC" hidden="1">"c6427"</definedName>
    <definedName name="IQ_FARM_LOANS_NET_FDIC" hidden="1">"c6316"</definedName>
    <definedName name="IQ_FARM_LOANS_TOTAL_LOANS_FOREIGN_FDIC" hidden="1">"c6450"</definedName>
    <definedName name="IQ_FARMLAND_LOANS_FDIC" hidden="1">"c6314"</definedName>
    <definedName name="IQ_FDIC" hidden="1">"c417"</definedName>
    <definedName name="IQ_FED_FUNDS_PURCHASED_FDIC" hidden="1">"c6343"</definedName>
    <definedName name="IQ_FED_FUNDS_SOLD_FDIC" hidden="1">"c6307"</definedName>
    <definedName name="IQ_FEDFUNDS_SOLD" hidden="1">"c2256"</definedName>
    <definedName name="IQ_FFO" hidden="1">"c1574"</definedName>
    <definedName name="IQ_FFO_ADJ_ACT_OR_EST" hidden="1">"c4435"</definedName>
    <definedName name="IQ_FFO_ADJ_EST_CIQ" hidden="1">"c4959"</definedName>
    <definedName name="IQ_FFO_ADJ_HIGH_EST_CIQ" hidden="1">"c4962"</definedName>
    <definedName name="IQ_FFO_ADJ_LOW_EST_CIQ" hidden="1">"c4963"</definedName>
    <definedName name="IQ_FFO_ADJ_MEDIAN_EST_CIQ" hidden="1">"c4964"</definedName>
    <definedName name="IQ_FFO_ADJ_NUM_EST_CIQ" hidden="1">"c4965"</definedName>
    <definedName name="IQ_FFO_ADJ_STDDEV_EST_CIQ" hidden="1">"c4966"</definedName>
    <definedName name="IQ_FFO_EST_CIQ" hidden="1">"c3668"</definedName>
    <definedName name="IQ_FFO_EST_DET_EST" hidden="1">"c12059"</definedName>
    <definedName name="IQ_FFO_EST_DET_EST_CURRENCY" hidden="1">"c12466"</definedName>
    <definedName name="IQ_FFO_EST_DET_EST_CURRENCY_THOM" hidden="1">"c12487"</definedName>
    <definedName name="IQ_FFO_EST_DET_EST_DATE" hidden="1">"c12212"</definedName>
    <definedName name="IQ_FFO_EST_DET_EST_DATE_THOM" hidden="1">"c12238"</definedName>
    <definedName name="IQ_FFO_EST_DET_EST_INCL" hidden="1">"c12349"</definedName>
    <definedName name="IQ_FFO_EST_DET_EST_INCL_THOM" hidden="1">"c12370"</definedName>
    <definedName name="IQ_FFO_EST_DET_EST_ORIGIN" hidden="1">"c12722"</definedName>
    <definedName name="IQ_FFO_EST_DET_EST_ORIGIN_THOM" hidden="1">"c12608"</definedName>
    <definedName name="IQ_FFO_EST_DET_EST_THOM" hidden="1">"c12088"</definedName>
    <definedName name="IQ_FFO_EST_REUT" hidden="1">"c3837"</definedName>
    <definedName name="IQ_FFO_EST_THOM" hidden="1">"c3999"</definedName>
    <definedName name="IQ_FFO_HIGH_EST_CIQ" hidden="1">"c3670"</definedName>
    <definedName name="IQ_FFO_HIGH_EST_REUT" hidden="1">"c3839"</definedName>
    <definedName name="IQ_FFO_HIGH_EST_THOM" hidden="1">"c4001"</definedName>
    <definedName name="IQ_FFO_LOW_EST_CIQ" hidden="1">"c3671"</definedName>
    <definedName name="IQ_FFO_LOW_EST_REUT" hidden="1">"c3840"</definedName>
    <definedName name="IQ_FFO_LOW_EST_THOM" hidden="1">"c4002"</definedName>
    <definedName name="IQ_FFO_MEDIAN_EST_CIQ" hidden="1">"c3669"</definedName>
    <definedName name="IQ_FFO_MEDIAN_EST_REUT" hidden="1">"c3838"</definedName>
    <definedName name="IQ_FFO_MEDIAN_EST_THOM" hidden="1">"c4000"</definedName>
    <definedName name="IQ_FFO_NUM_EST_CIQ" hidden="1">"c3672"</definedName>
    <definedName name="IQ_FFO_NUM_EST_REUT" hidden="1">"c3841"</definedName>
    <definedName name="IQ_FFO_NUM_EST_THOM" hidden="1">"c4003"</definedName>
    <definedName name="IQ_FFO_PAYOUT_RATIO" hidden="1">"c3492"</definedName>
    <definedName name="IQ_FFO_SHARE_ACT_OR_EST" hidden="1">"c4446"</definedName>
    <definedName name="IQ_FFO_SHARE_SHARE_EST_REUT" hidden="1">"c3837"</definedName>
    <definedName name="IQ_FFO_SHARE_SHARE_HIGH_EST_REUT" hidden="1">"c3839"</definedName>
    <definedName name="IQ_FFO_SHARE_SHARE_LOW_EST_REUT" hidden="1">"c3840"</definedName>
    <definedName name="IQ_FFO_SHARE_SHARE_MEDIAN_EST_REUT" hidden="1">"c3838"</definedName>
    <definedName name="IQ_FFO_SHARE_SHARE_NUM_EST_REUT" hidden="1">"c3841"</definedName>
    <definedName name="IQ_FFO_SHARE_SHARE_STDDEV_EST_REUT" hidden="1">"c3842"</definedName>
    <definedName name="IQ_FFO_STDDEV_EST_CIQ" hidden="1">"c3673"</definedName>
    <definedName name="IQ_FFO_STDDEV_EST_REUT" hidden="1">"c3842"</definedName>
    <definedName name="IQ_FFO_STDDEV_EST_THOM" hidden="1">"c4004"</definedName>
    <definedName name="IQ_FH" hidden="1">100000</definedName>
    <definedName name="IQ_FH2">100000</definedName>
    <definedName name="IQ_FHLB_ADVANCES_FDIC" hidden="1">"c6366"</definedName>
    <definedName name="IQ_FHLB_DEBT" hidden="1">"c423"</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FETEEN_YEAR_FIXED_AND_FLOATING_RATE_FDIC" hidden="1">"c6423"</definedName>
    <definedName name="IQ_FIFETEEN_YEAR_MORTGAGE_PASS_THROUGHS_FDIC" hidden="1">"c6415"</definedName>
    <definedName name="IQ_FILING_CURRENCY" hidden="1">"c2129"</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NG_CASH" hidden="1">"c1405"</definedName>
    <definedName name="IQ_FINANCING_CASH_SUPPL" hidden="1">"c1406"</definedName>
    <definedName name="IQ_FINANCING_OBLIG_CURRENT" hidden="1">"c6190"</definedName>
    <definedName name="IQ_FINANCING_OBLIG_NON_CURRENT" hidden="1">"c6191"</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REUT" hidden="1">"c6798"</definedName>
    <definedName name="IQ_FISCAL_Y" hidden="1">"c441"</definedName>
    <definedName name="IQ_FISCAL_Y_EST" hidden="1">"c6795"</definedName>
    <definedName name="IQ_FISCAL_Y_EST_REUT" hidden="1">"c6799"</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ED_ASSET_TURNS" hidden="1">"c445"</definedName>
    <definedName name="IQ_FIXED_INVEST_APR_FC_UNUSED_UNUSED_UNUSED" hidden="1">"c8410"</definedName>
    <definedName name="IQ_FIXED_INVEST_APR_UNUSED_UNUSED_UNUSED" hidden="1">"c7530"</definedName>
    <definedName name="IQ_FIXED_INVEST_FC_UNUSED_UNUSED_UNUSED" hidden="1">"c7750"</definedName>
    <definedName name="IQ_FIXED_INVEST_POP_FC_UNUSED_UNUSED_UNUSED" hidden="1">"c7970"</definedName>
    <definedName name="IQ_FIXED_INVEST_POP_UNUSED_UNUSED_UNUSED" hidden="1">"c7090"</definedName>
    <definedName name="IQ_FIXED_INVEST_REAL_APR_FC_UNUSED_UNUSED_UNUSED" hidden="1">"c8518"</definedName>
    <definedName name="IQ_FIXED_INVEST_REAL_APR_UNUSED_UNUSED_UNUSED" hidden="1">"c7638"</definedName>
    <definedName name="IQ_FIXED_INVEST_REAL_FC_UNUSED_UNUSED_UNUSED" hidden="1">"c7858"</definedName>
    <definedName name="IQ_FIXED_INVEST_REAL_POP_FC_UNUSED_UNUSED_UNUSED" hidden="1">"c8078"</definedName>
    <definedName name="IQ_FIXED_INVEST_REAL_POP_UNUSED_UNUSED_UNUSED" hidden="1">"c7198"</definedName>
    <definedName name="IQ_FIXED_INVEST_REAL_UNUSED_UNUSED_UNUSED" hidden="1">"c6978"</definedName>
    <definedName name="IQ_FIXED_INVEST_REAL_YOY_FC_UNUSED_UNUSED_UNUSED" hidden="1">"c8298"</definedName>
    <definedName name="IQ_FIXED_INVEST_REAL_YOY_UNUSED_UNUSED_UNUSED" hidden="1">"c7418"</definedName>
    <definedName name="IQ_FIXED_INVEST_UNUSED_UNUSED_UNUSED" hidden="1">"c6870"</definedName>
    <definedName name="IQ_FIXED_INVEST_YOY_FC_UNUSED_UNUSED_UNUSED" hidden="1">"c8190"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ERTIES_FDIC" hidden="1">"c6459"</definedName>
    <definedName name="IQ_FOREIGN_BANK_LOANS_FDIC" hidden="1">"c6437"</definedName>
    <definedName name="IQ_FOREIGN_BANKS_DEPOSITS_FOREIGN_FDIC" hidden="1">"c6481"</definedName>
    <definedName name="IQ_FOREIGN_BANKS_LOAN_CHARG_OFFS_FDIC" hidden="1">"c6645"</definedName>
    <definedName name="IQ_FOREIGN_BANKS_NET_CHARGE_OFFS_FDIC" hidden="1">"c6647"</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NONTRANSACTION_ACCOUNTS_FDIC" hidden="1">"c6549"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LOANS" hidden="1">"c448"</definedName>
    <definedName name="IQ_FQ" hidden="1">500</definedName>
    <definedName name="IQ_FQ2">500</definedName>
    <definedName name="IQ_FUEL" hidden="1">"c449"</definedName>
    <definedName name="IQ_FULL_TIME" hidden="1">"c450"</definedName>
    <definedName name="IQ_FULLY_INSURED_DEPOSITS_FDIC" hidden="1">"c6487"</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1" hidden="1">"LTM"</definedName>
    <definedName name="IQ_FX" hidden="1">"c451"</definedName>
    <definedName name="IQ_FX_CONTRACTS_FDIC" hidden="1">"c6517"</definedName>
    <definedName name="IQ_FX_CONTRACTS_SPOT_FDIC" hidden="1">"c6356"</definedName>
    <definedName name="IQ_FY" hidden="1">1000</definedName>
    <definedName name="IQ_FY_DATE" hidden="1">"IQ_FY_DATE"</definedName>
    <definedName name="IQ_FY2">1000</definedName>
    <definedName name="IQ_GA_EXP" hidden="1">"c2241"</definedName>
    <definedName name="IQ_GAAP_BS" hidden="1">"c6789"</definedName>
    <definedName name="IQ_GAAP_CF" hidden="1">"c6790"</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SALE_ASSETS" hidden="1">"c1377"</definedName>
    <definedName name="IQ_GAIN_SALE_LOANS_FDIC" hidden="1">"c6673"</definedName>
    <definedName name="IQ_GAIN_SALE_RE_FDIC" hidden="1">"c6674"</definedName>
    <definedName name="IQ_GAINS_SALE_ASSETS_FDIC" hidden="1">"c6675"</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NMA_FDIC" hidden="1">"c6398"</definedName>
    <definedName name="IQ_GOODWILL_FDIC" hidden="1">"c6334"</definedName>
    <definedName name="IQ_GOODWILL_IMPAIRMENT_FDIC" hidden="1">"c6678"</definedName>
    <definedName name="IQ_GOODWILL_INTAN_FDIC" hidden="1">"c6333"</definedName>
    <definedName name="IQ_GOODWILL_NET" hidden="1">"c1380"</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H_EARNED" hidden="1">"c2742"</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MARGIN" hidden="1">"c529"</definedName>
    <definedName name="IQ_GROSS_PC_EARNED" hidden="1">"c2747"</definedName>
    <definedName name="IQ_GROSS_PROFIT" hidden="1">"c1378"</definedName>
    <definedName name="IQ_GROSS_SPRD" hidden="1">"c2155"</definedName>
    <definedName name="IQ_GROSS_WRITTEN" hidden="1">"c2726"</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DAYS_REV_OUT" hidden="1">"c5993"</definedName>
    <definedName name="IQ_HC_EQUIV_ADMISSIONS_GROWTH" hidden="1">"c5998"</definedName>
    <definedName name="IQ_HC_EQUIVALENT_ADMISSIONS" hidden="1">"c5958"</definedName>
    <definedName name="IQ_HC_EQUIVALENT_ADMISSIONS_SF" hidden="1">"c6007"</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SALARIES_PCT_REV" hidden="1">"c5970"</definedName>
    <definedName name="IQ_HC_SUPPLIES_PCT_REV" hidden="1">"c5971"</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LD_MATURITY_FDIC" hidden="1">"c6408"</definedName>
    <definedName name="IQ_HIGH_TARGET_PRICE" hidden="1">"c1651"</definedName>
    <definedName name="IQ_HIGH_TARGET_PRICE_REUT" hidden="1">"c5317"</definedName>
    <definedName name="IQ_HIGHPRICE" hidden="1">"c545"</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OWNERS_WRITTEN" hidden="1">"c546"</definedName>
    <definedName name="IQ_HOUSING_COMPLETIONS_SINGLE_FAM_APR_FC_UNUSED_UNUSED_UNUSED" hidden="1">"c8422"</definedName>
    <definedName name="IQ_HOUSING_COMPLETIONS_SINGLE_FAM_APR_UNUSED_UNUSED_UNUSED" hidden="1">"c7542"</definedName>
    <definedName name="IQ_HOUSING_COMPLETIONS_SINGLE_FAM_FC_UNUSED_UNUSED_UNUSED" hidden="1">"c7762"</definedName>
    <definedName name="IQ_HOUSING_COMPLETIONS_SINGLE_FAM_POP_FC_UNUSED_UNUSED_UNUSED" hidden="1">"c7982"</definedName>
    <definedName name="IQ_HOUSING_COMPLETIONS_SINGLE_FAM_POP_UNUSED_UNUSED_UNUSED" hidden="1">"c7102"</definedName>
    <definedName name="IQ_HOUSING_COMPLETIONS_SINGLE_FAM_UNUSED_UNUSED_UNUSED" hidden="1">"c6882"</definedName>
    <definedName name="IQ_HOUSING_COMPLETIONS_SINGLE_FAM_YOY_FC_UNUSED_UNUSED_UNUSED" hidden="1">"c8202"</definedName>
    <definedName name="IQ_HOUSING_COMPLETIONS_SINGLE_FAM_YOY_UNUSED_UNUSED_UNUSED" hidden="1">"c7322"</definedName>
    <definedName name="IQ_IMPAIR_OIL" hidden="1">"c547"</definedName>
    <definedName name="IQ_IMPAIRMENT_GW" hidden="1">"c548"</definedName>
    <definedName name="IQ_IMPORTS_GOODS_REAL_SAAR_APR_FC_UNUSED_UNUSED_UNUSED" hidden="1">"c8523"</definedName>
    <definedName name="IQ_IMPORTS_GOODS_REAL_SAAR_APR_UNUSED_UNUSED_UNUSED" hidden="1">"c7643"</definedName>
    <definedName name="IQ_IMPORTS_GOODS_REAL_SAAR_FC_UNUSED_UNUSED_UNUSED" hidden="1">"c7863"</definedName>
    <definedName name="IQ_IMPORTS_GOODS_REAL_SAAR_POP_FC_UNUSED_UNUSED_UNUSED" hidden="1">"c8083"</definedName>
    <definedName name="IQ_IMPORTS_GOODS_REAL_SAAR_POP_UNUSED_UNUSED_UNUSED" hidden="1">"c7203"</definedName>
    <definedName name="IQ_IMPORTS_GOODS_REAL_SAAR_UNUSED_UNUSED_UNUSED" hidden="1">"c6983"</definedName>
    <definedName name="IQ_IMPORTS_GOODS_REAL_SAAR_YOY_FC_UNUSED_UNUSED_UNUSED" hidden="1">"c8303"</definedName>
    <definedName name="IQ_IMPORTS_GOODS_REAL_SAAR_YOY_UNUSED_UNUSED_UNUSED" hidden="1">"c7423"</definedName>
    <definedName name="IQ_IMPORTS_GOODS_SERVICES_APR_FC_UNUSED_UNUSED_UNUSED" hidden="1">"c8429"</definedName>
    <definedName name="IQ_IMPORTS_GOODS_SERVICES_APR_UNUSED_UNUSED_UNUSED" hidden="1">"c7549"</definedName>
    <definedName name="IQ_IMPORTS_GOODS_SERVICES_FC_UNUSED_UNUSED_UNUSED" hidden="1">"c7769"</definedName>
    <definedName name="IQ_IMPORTS_GOODS_SERVICES_POP_FC_UNUSED_UNUSED_UNUSED" hidden="1">"c7989"</definedName>
    <definedName name="IQ_IMPORTS_GOODS_SERVICES_POP_UNUSED_UNUSED_UNUSED" hidden="1">"c7109"</definedName>
    <definedName name="IQ_IMPORTS_GOODS_SERVICES_REAL_SAAR_APR_FC_UNUSED_UNUSED_UNUSED" hidden="1">"c8524"</definedName>
    <definedName name="IQ_IMPORTS_GOODS_SERVICES_REAL_SAAR_APR_UNUSED_UNUSED_UNUSED" hidden="1">"c7644"</definedName>
    <definedName name="IQ_IMPORTS_GOODS_SERVICES_REAL_SAAR_FC_UNUSED_UNUSED_UNUSED" hidden="1">"c7864"</definedName>
    <definedName name="IQ_IMPORTS_GOODS_SERVICES_REAL_SAAR_POP_FC_UNUSED_UNUSED_UNUSED" hidden="1">"c8084"</definedName>
    <definedName name="IQ_IMPORTS_GOODS_SERVICES_REAL_SAAR_POP_UNUSED_UNUSED_UNUSED" hidden="1">"c7204"</definedName>
    <definedName name="IQ_IMPORTS_GOODS_SERVICES_REAL_SAAR_UNUSED_UNUSED_UNUSED" hidden="1">"c6984"</definedName>
    <definedName name="IQ_IMPORTS_GOODS_SERVICES_REAL_SAAR_YOY_FC_UNUSED_UNUSED_UNUSED" hidden="1">"c8304"</definedName>
    <definedName name="IQ_IMPORTS_GOODS_SERVICES_REAL_SAAR_YOY_UNUSED_UNUSED_UNUSED" hidden="1">"c7424"</definedName>
    <definedName name="IQ_IMPORTS_GOODS_SERVICES_UNUSED_UNUSED_UNUSED" hidden="1">"c6889"</definedName>
    <definedName name="IQ_IMPORTS_GOODS_SERVICES_YOY_FC_UNUSED_UNUSED_UNUSED" hidden="1">"c8209"</definedName>
    <definedName name="IQ_IMPORTS_GOODS_SERVICES_YOY_UNUSED_UNUSED_UNUSED" hidden="1">"c7329"</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EARNED_FDIC" hidden="1">"c6359"</definedName>
    <definedName name="IQ_INCOME_TAXES_FDIC" hidden="1">"c6582"</definedName>
    <definedName name="IQ_INDEX_PROVIDED_DIVIDEND" hidden="1">"c19252"</definedName>
    <definedName name="IQ_INDEXCONSTITUENT_CLOSEPRICE" hidden="1">"c19241"</definedName>
    <definedName name="IQ_INDIVIDUALS_CHARGE_OFFS_FDIC" hidden="1">"c6599"</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USTRY" hidden="1">"c3601"</definedName>
    <definedName name="IQ_INDUSTRY_GROUP" hidden="1">"c3602"</definedName>
    <definedName name="IQ_INDUSTRY_SECTOR" hidden="1">"c3603"</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UNDERWRITING_INCOME_FDIC" hidden="1">"c6671"</definedName>
    <definedName name="IQ_INT_BORROW" hidden="1">"c583"</definedName>
    <definedName name="IQ_INT_DEMAND_NOTES_FDIC" hidden="1">"c6567"</definedName>
    <definedName name="IQ_INT_DEPOSITS" hidden="1">"c584"</definedName>
    <definedName name="IQ_INT_DIV_INC" hidden="1">"c585"</definedName>
    <definedName name="IQ_INT_DOMESTIC_DEPOSITS_FDIC" hidden="1">"c6564"</definedName>
    <definedName name="IQ_INT_EXP_BR" hidden="1">"c586"</definedName>
    <definedName name="IQ_INT_EXP_COVERAGE" hidden="1">"c587"</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FDIC" hidden="1">"c6569"</definedName>
    <definedName name="IQ_INT_EXP_UTI" hidden="1">"c592"</definedName>
    <definedName name="IQ_INT_FED_FUNDS_FDIC" hidden="1">"c6566"</definedName>
    <definedName name="IQ_INT_FOREIGN_DEPOSITS_FDIC" hidden="1">"c6565"</definedName>
    <definedName name="IQ_INT_INC_BR" hidden="1">"c593"</definedName>
    <definedName name="IQ_INT_INC_DEPOSITORY_INST_FDIC" hidden="1">"c6558"</definedName>
    <definedName name="IQ_INT_INC_DOM_LOANS_FDIC" hidden="1">"c6555"</definedName>
    <definedName name="IQ_INT_INC_FED_FUNDS_FDIC" hidden="1">"c6561"</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OTAL" hidden="1">"c598"</definedName>
    <definedName name="IQ_INT_INC_TOTAL_FDIC" hidden="1">"c6563"</definedName>
    <definedName name="IQ_INT_INC_TRADING_ACCOUNTS_FDIC" hidden="1">"c6560"</definedName>
    <definedName name="IQ_INT_INC_UTI" hidden="1">"c599"</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RATE_SPREAD" hidden="1">"c604"</definedName>
    <definedName name="IQ_INT_SUB_NOTES_FDIC" hidden="1">"c6568"</definedName>
    <definedName name="IQ_INTANGIBLES_NET" hidden="1">"c1407"</definedName>
    <definedName name="IQ_INTEL_EPS_EST" hidden="1">"c24729"</definedName>
    <definedName name="IQ_INTEREST_BEARING_BALANCES_FDIC" hidden="1">"c6371"</definedName>
    <definedName name="IQ_INTEREST_BEARING_DEPOSITS_DOMESTIC_FDIC" hidden="1">"c6478"</definedName>
    <definedName name="IQ_INTEREST_BEARING_DEPOSITS_FDIC" hidden="1">"c6373"</definedName>
    <definedName name="IQ_INTEREST_BEARING_DEPOSITS_FOREIGN_FDIC" hidden="1">"c6485"</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10K" hidden="1">"IQ_INTEREST_INC_10K"</definedName>
    <definedName name="IQ_INTEREST_INC_10Q" hidden="1">"IQ_INTEREST_INC_10Q"</definedName>
    <definedName name="IQ_INTEREST_INC_10Q1" hidden="1">"IQ_INTEREST_INC_10Q1"</definedName>
    <definedName name="IQ_INTEREST_INC_NON" hidden="1">"c1384"</definedName>
    <definedName name="IQ_INTEREST_INVEST_INC" hidden="1">"c619"</definedName>
    <definedName name="IQ_INTEREST_RATE_CONTRACTS_FDIC" hidden="1">"c6512"</definedName>
    <definedName name="IQ_INTEREST_RATE_EXPOSURES_FDIC" hidden="1">"c6662"</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MENT_BANKING_OTHER_FEES_FDIC" hidden="1">"c6666"</definedName>
    <definedName name="IQ_IPRD" hidden="1">"c644"</definedName>
    <definedName name="IQ_IRA_KEOGH_ACCOUNTS_FDIC" hidden="1">"c6496"</definedName>
    <definedName name="IQ_ISM_SERVICES_APR_FC_UNUSED_UNUSED_UNUSED" hidden="1">"c8443"</definedName>
    <definedName name="IQ_ISM_SERVICES_APR_UNUSED_UNUSED_UNUSED" hidden="1">"c7563"</definedName>
    <definedName name="IQ_ISM_SERVICES_FC_UNUSED_UNUSED_UNUSED" hidden="1">"c7783"</definedName>
    <definedName name="IQ_ISM_SERVICES_POP_FC_UNUSED_UNUSED_UNUSED" hidden="1">"c8003"</definedName>
    <definedName name="IQ_ISM_SERVICES_POP_UNUSED_UNUSED_UNUSED" hidden="1">"c7123"</definedName>
    <definedName name="IQ_ISM_SERVICES_UNUSED_UNUSED_UNUSED" hidden="1">"c6903"</definedName>
    <definedName name="IQ_ISM_SERVICES_YOY_FC_UNUSED_UNUSED_UNUSED" hidden="1">"c8223"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LAND" hidden="1">"c645"</definedName>
    <definedName name="IQ_LAST_EBIT_MARGIN" hidden="1">"IQ_LAST_EBIT_MARGIN"</definedName>
    <definedName name="IQ_LAST_EBITDA_MARGIN" hidden="1">"IQ_LAST_EBITDA_MARGIN"</definedName>
    <definedName name="IQ_LAST_GROSS_MARGIN" hidden="1">"IQ_LAST_GROSS_MARGIN"</definedName>
    <definedName name="IQ_LAST_NET_INC_MARGIN" hidden="1">"IQ_LAST_NET_INC_MARGIN"</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K" hidden="1">1000</definedName>
    <definedName name="IQ_LATESTKFR" hidden="1">"50"</definedName>
    <definedName name="IQ_LATESTQ" hidden="1">500</definedName>
    <definedName name="IQ_LATESTQFR" hidden="1">"100"</definedName>
    <definedName name="IQ_LEASE_FINANCING_RECEIVABLES_CHARGE_OFFS_FDIC" hidden="1">"c6602"</definedName>
    <definedName name="IQ_LEASE_FINANCING_RECEIVABLES_FDIC" hidden="1">"c6433"</definedName>
    <definedName name="IQ_LEASE_FINANCING_RECEIVABLES_NET_CHARGE_OFFS_FDIC" hidden="1">"c6640"</definedName>
    <definedName name="IQ_LEASE_FINANCING_RECEIVABLES_RECOVERIES_FDIC" hidden="1">"c6621"</definedName>
    <definedName name="IQ_LEASE_FINANCING_RECEIVABLES_TOTAL_LOANS_FOREIGN_FDIC" hidden="1">"c6449"</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CENSED_POPS" hidden="1">"c2123"</definedName>
    <definedName name="IQ_LIFE_EARNED" hidden="1">"c2739"</definedName>
    <definedName name="IQ_LIFE_INSURANCE_ASSETS_FDIC" hidden="1">"c6372"</definedName>
    <definedName name="IQ_LIFOR" hidden="1">"c655"</definedName>
    <definedName name="IQ_LL" hidden="1">"c656"</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CURRENT_LOANS_FDIC" hidden="1">"c6740"</definedName>
    <definedName name="IQ_LOAN_LOSSES_FDIC" hidden="1">"c6580"</definedName>
    <definedName name="IQ_LOAN_SERVICE_REV" hidden="1">"c658"</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ITUTIONS_FDIC" hidden="1">"c6382"</definedName>
    <definedName name="IQ_LOANS_FOR_SALE" hidden="1">"c666"</definedName>
    <definedName name="IQ_LOANS_HELD_FOREIGN_FDIC" hidden="1">"c6315"</definedName>
    <definedName name="IQ_LOANS_LEASES_FOREIGN_FDIC" hidden="1">"c6383"</definedName>
    <definedName name="IQ_LOANS_LEASES_GROSS_FDIC" hidden="1">"c6323"</definedName>
    <definedName name="IQ_LOANS_LEASES_GROSS_FOREIGN_FDIC" hidden="1">"c6384"</definedName>
    <definedName name="IQ_LOANS_LEASES_NET_FDIC" hidden="1">"c6327"</definedName>
    <definedName name="IQ_LOANS_LEASES_NET_UNEARNED_FDIC" hidden="1">"c6325"</definedName>
    <definedName name="IQ_LOANS_NOT_SECURED_RE_FDIC" hidden="1">"c6381"</definedName>
    <definedName name="IQ_LOANS_PAST_DUE" hidden="1">"c667"</definedName>
    <definedName name="IQ_LOANS_RECEIV_CURRENT" hidden="1">"c668"</definedName>
    <definedName name="IQ_LOANS_RECEIV_LT" hidden="1">"c669"</definedName>
    <definedName name="IQ_LOANS_RECEIV_LT_UTI" hidden="1">"c670"</definedName>
    <definedName name="IQ_LOANS_SECURED_BY_RE_CHARGE_OFFS_FDIC" hidden="1">"c6588"</definedName>
    <definedName name="IQ_LOANS_SECURED_BY_RE_RECOVERIES_FDIC" hidden="1">"c6607"</definedName>
    <definedName name="IQ_LOANS_SECURED_NON_US_FDIC" hidden="1">"c6380"</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LOSS_EXP" hidden="1">"c672"</definedName>
    <definedName name="IQ_LOSS_TO_NET_EARNED" hidden="1">"c2751"</definedName>
    <definedName name="IQ_LOW_TARGET_PRICE" hidden="1">"c1652"</definedName>
    <definedName name="IQ_LOW_TARGET_PRICE_REUT" hidden="1">"c5318"</definedName>
    <definedName name="IQ_LOWPRICE" hidden="1">"c673"</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2">2000</definedName>
    <definedName name="IQ_LTMMONTH" hidden="1">120000</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EST" hidden="1">"c4457"</definedName>
    <definedName name="IQ_MAINT_CAPEX_HIGH_EST" hidden="1">"c4460"</definedName>
    <definedName name="IQ_MAINT_CAPEX_LOW_EST" hidden="1">"c4461"</definedName>
    <definedName name="IQ_MAINT_CAPEX_MEDIAN_EST" hidden="1">"c4462"</definedName>
    <definedName name="IQ_MAINT_CAPEX_NUM_EST" hidden="1">"c4463"</definedName>
    <definedName name="IQ_MAINT_CAPEX_STDDEV_EST" hidden="1">"c4464"</definedName>
    <definedName name="IQ_MAINT_REPAIR" hidden="1">"c2087"</definedName>
    <definedName name="IQ_MAKE_WHOLE_END_DATE" hidden="1">"c2493"</definedName>
    <definedName name="IQ_MAKE_WHOLE_SPREAD" hidden="1">"c2494"</definedName>
    <definedName name="IQ_MAKE_WHOLE_START_DATE" hidden="1">"c2492"</definedName>
    <definedName name="IQ_MARKET_CAP_LFCF" hidden="1">"c2209"</definedName>
    <definedName name="IQ_MARKETCAP" hidden="1">"c712"</definedName>
    <definedName name="IQ_MARKETING" hidden="1">"c2239"</definedName>
    <definedName name="IQ_MATURITY_DATE" hidden="1">"c2146"</definedName>
    <definedName name="IQ_MATURITY_ONE_YEAR_LESS_FDIC" hidden="1">"c6425"</definedName>
    <definedName name="IQ_MC_RATIO" hidden="1">"c2783"</definedName>
    <definedName name="IQ_MC_STATUTORY_SURPLUS" hidden="1">"c2772"</definedName>
    <definedName name="IQ_MEDIAN_NEW_HOME_SALES_APR_FC_UNUSED_UNUSED_UNUSED" hidden="1">"c8460"</definedName>
    <definedName name="IQ_MEDIAN_NEW_HOME_SALES_APR_UNUSED_UNUSED_UNUSED" hidden="1">"c7580"</definedName>
    <definedName name="IQ_MEDIAN_NEW_HOME_SALES_FC_UNUSED_UNUSED_UNUSED" hidden="1">"c7800"</definedName>
    <definedName name="IQ_MEDIAN_NEW_HOME_SALES_POP_FC_UNUSED_UNUSED_UNUSED" hidden="1">"c8020"</definedName>
    <definedName name="IQ_MEDIAN_NEW_HOME_SALES_POP_UNUSED_UNUSED_UNUSED" hidden="1">"c7140"</definedName>
    <definedName name="IQ_MEDIAN_NEW_HOME_SALES_UNUSED_UNUSED_UNUSED" hidden="1">"c6920"</definedName>
    <definedName name="IQ_MEDIAN_NEW_HOME_SALES_YOY_FC_UNUSED_UNUSED_UNUSED" hidden="1">"c8240"</definedName>
    <definedName name="IQ_MEDIAN_NEW_HOME_SALES_YOY_UNUSED_UNUSED_UNUSED" hidden="1">"c7360"</definedName>
    <definedName name="IQ_MEDIAN_TARGET_PRICE" hidden="1">"c1650"</definedName>
    <definedName name="IQ_MEDIAN_TARGET_PRICE_REUT" hidden="1">"c5316"</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UTI" hidden="1">"c726"</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REUT" hidden="1">"c4048"</definedName>
    <definedName name="IQ_MM_ACCOUNT" hidden="1">"c743"</definedName>
    <definedName name="IQ_MONEY_MARKET_DEPOSIT_ACCOUNTS_FDIC" hidden="1">"c6553"</definedName>
    <definedName name="IQ_MONTH" hidden="1">15000</definedName>
    <definedName name="IQ_MONTH2">15000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SERV_RIGHTS" hidden="1">"c2242"</definedName>
    <definedName name="IQ_MORTGAGE_SERVICING_FDIC" hidden="1">"c6335"</definedName>
    <definedName name="IQ_MTD" hidden="1">800000</definedName>
    <definedName name="IQ_MULTIFAMILY_RESIDENTIAL_LOANS_FDIC" hidden="1">"c6311"</definedName>
    <definedName name="IQ_NAMES_REVISION_DATE_" hidden="1">41037.451875</definedName>
    <definedName name="IQ_NAV_ACT_OR_EST" hidden="1">"c2225"</definedName>
    <definedName name="IQ_NAV_SHARE_ACT_OR_EST_REUT" hidden="1">"c5623"</definedName>
    <definedName name="IQ_NAV_SHARE_EST_REUT" hidden="1">"c5617"</definedName>
    <definedName name="IQ_NAV_SHARE_HIGH_EST_REUT" hidden="1">"c5620"</definedName>
    <definedName name="IQ_NAV_SHARE_LOW_EST_REUT" hidden="1">"c5621"</definedName>
    <definedName name="IQ_NAV_SHARE_MEDIAN_EST_REUT" hidden="1">"c5618"</definedName>
    <definedName name="IQ_NAV_SHARE_NUM_EST_REUT" hidden="1">"c5622"</definedName>
    <definedName name="IQ_NAV_SHARE_STDDEV_EST_REUT" hidden="1">"c5619"</definedName>
    <definedName name="IQ_NET_CHANGE" hidden="1">"c749"</definedName>
    <definedName name="IQ_NET_CHARGE_OFFS_FDIC" hidden="1">"c6641"</definedName>
    <definedName name="IQ_NET_CHARGE_OFFS_LOANS_FDIC" hidden="1">"c6751"</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_REUT" hidden="1">"c5473"</definedName>
    <definedName name="IQ_NET_DEBT_EBITDA" hidden="1">"c750"</definedName>
    <definedName name="IQ_NET_DEBT_EBITDA_CAPEX" hidden="1">"c2949"</definedName>
    <definedName name="IQ_NET_DEBT_EST_REUT" hidden="1">"c3976"</definedName>
    <definedName name="IQ_NET_DEBT_HIGH_EST_REUT" hidden="1">"c3978"</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_REUT" hidden="1">"c3979"</definedName>
    <definedName name="IQ_NET_DEBT_MEDIAN_EST_REUT" hidden="1">"c3977"</definedName>
    <definedName name="IQ_NET_DEBT_NUM_EST_REUT" hidden="1">"c3980"</definedName>
    <definedName name="IQ_NET_DEBT_STDDEV_EST_REUT" hidden="1">"c3981"</definedName>
    <definedName name="IQ_NET_EARNED" hidden="1">"c2734"</definedName>
    <definedName name="IQ_NET_INC" hidden="1">"c1394"</definedName>
    <definedName name="IQ_NET_INC_10K" hidden="1">"IQ_NET_INC_10K"</definedName>
    <definedName name="IQ_NET_INC_10Q" hidden="1">"IQ_NET_INC_10Q"</definedName>
    <definedName name="IQ_NET_INC_10Q1" hidden="1">"IQ_NET_INC_10Q1"</definedName>
    <definedName name="IQ_NET_INC_BEFORE" hidden="1">"c1368"</definedName>
    <definedName name="IQ_NET_INC_CF" hidden="1">"c1397"</definedName>
    <definedName name="IQ_NET_INC_GROWTH_1" hidden="1">"IQ_NET_INC_GROWTH_1"</definedName>
    <definedName name="IQ_NET_INC_GROWTH_2" hidden="1">"IQ_NET_INC_GROWTH_2"</definedName>
    <definedName name="IQ_NET_INC_MARGIN" hidden="1">"c1398"</definedName>
    <definedName name="IQ_NET_INCOME_FDIC" hidden="1">"c6587"</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BNK" hidden="1">"c764"</definedName>
    <definedName name="IQ_NET_INT_INC_BNK_FDIC" hidden="1">"c6570"</definedName>
    <definedName name="IQ_NET_INT_INC_BR" hidden="1">"c765"</definedName>
    <definedName name="IQ_NET_INT_INC_FIN" hidden="1">"c766"</definedName>
    <definedName name="IQ_NET_INT_INC_TOTAL_REV" hidden="1">"c767"</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LEASES_CORE_DEPOSITS_FDIC" hidden="1">"c6743"</definedName>
    <definedName name="IQ_NET_LOANS_LEASES_DEPOSITS_FDIC" hidden="1">"c6742"</definedName>
    <definedName name="IQ_NET_LOANS_TOTAL_DEPOSITS" hidden="1">"c779"</definedName>
    <definedName name="IQ_NET_OPERATING_INCOME_ASSETS_FDIC" hidden="1">"c6729"</definedName>
    <definedName name="IQ_NET_RENTAL_EXP_FN" hidden="1">"c780"</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XT_CALL_DATE" hidden="1">"c2198"</definedName>
    <definedName name="IQ_NEXT_CALL_PRICE" hidden="1">"c2199"</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_REUT" hidden="1">"c5468"</definedName>
    <definedName name="IQ_NI_AFTER_CAPITALIZED" hidden="1">"c788"</definedName>
    <definedName name="IQ_NI_AVAIL_EXCL" hidden="1">"c789"</definedName>
    <definedName name="IQ_NI_AVAIL_EXCL_MARGIN" hidden="1">"c790"</definedName>
    <definedName name="IQ_NI_AVAIL_INCL" hidden="1">"c791"</definedName>
    <definedName name="IQ_NI_BEFORE_CAPITALIZED" hidden="1">"c792"</definedName>
    <definedName name="IQ_NI_CF" hidden="1">"c793"</definedName>
    <definedName name="IQ_NI_EST_REUT" hidden="1">"c5368"</definedName>
    <definedName name="IQ_NI_GW_EST_REUT" hidden="1">"c5375"</definedName>
    <definedName name="IQ_NI_GW_HIGH_EST_REUT" hidden="1">"c5377"</definedName>
    <definedName name="IQ_NI_GW_LOW_EST_REUT" hidden="1">"c5378"</definedName>
    <definedName name="IQ_NI_GW_MEDIAN_EST_REUT" hidden="1">"c5376"</definedName>
    <definedName name="IQ_NI_GW_NUM_EST_REUT" hidden="1">"c5379"</definedName>
    <definedName name="IQ_NI_GW_STDDEV_EST_REUT" hidden="1">"c5380"</definedName>
    <definedName name="IQ_NI_HIGH_EST_REUT" hidden="1">"c5370"</definedName>
    <definedName name="IQ_NI_LOW_EST_REUT" hidden="1">"c5371"</definedName>
    <definedName name="IQ_NI_MARGIN" hidden="1">"c794"</definedName>
    <definedName name="IQ_NI_MEDIAN_EST_REUT" hidden="1">"c5369"</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_REUT" hidden="1">"c5372"</definedName>
    <definedName name="IQ_NI_REPORTED_EST_REUT" hidden="1">"c5382"</definedName>
    <definedName name="IQ_NI_REPORTED_HIGH_EST_REUT" hidden="1">"c5384"</definedName>
    <definedName name="IQ_NI_REPORTED_LOW_EST_REUT" hidden="1">"c5385"</definedName>
    <definedName name="IQ_NI_REPORTED_MEDIAN_EST_REUT" hidden="1">"c5383"</definedName>
    <definedName name="IQ_NI_REPORTED_NUM_EST_REUT" hidden="1">"c5386"</definedName>
    <definedName name="IQ_NI_REPORTED_STDDEV_EST_REUT" hidden="1">"c5387"</definedName>
    <definedName name="IQ_NI_SBC_ACT_OR_EST" hidden="1">"c4474"</definedName>
    <definedName name="IQ_NI_SBC_GW_ACT_OR_EST" hidden="1">"c4478"</definedName>
    <definedName name="IQ_NI_SFAS" hidden="1">"c795"</definedName>
    <definedName name="IQ_NI_STDDEV_EST_REUT" hidden="1">"c5373"</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AL_LOANS" hidden="1">"c796"</definedName>
    <definedName name="IQ_NON_CASH" hidden="1">"c1399"</definedName>
    <definedName name="IQ_NON_CASH_ITEMS" hidden="1">"c797"</definedName>
    <definedName name="IQ_NON_INS_EXP" hidden="1">"c798"</definedName>
    <definedName name="IQ_NON_INS_REV" hidden="1">"c799"</definedName>
    <definedName name="IQ_NON_INT_BEAR_CD" hidden="1">"c800"</definedName>
    <definedName name="IQ_NON_INT_EXP" hidden="1">"c801"</definedName>
    <definedName name="IQ_NON_INT_EXP_FDIC" hidden="1">"c6579"</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FDIC" hidden="1">"c6575"</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LOANS" hidden="1">"c827"</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PENSION_EXP" hidden="1">"c3000"</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INTEREST_BEARING_BALANCES_FDIC" hidden="1">"c6394"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OME_EARNING_ASSETS_FDIC" hidden="1">"c6727"</definedName>
    <definedName name="IQ_NONMORTGAGE_SERVICING_FDIC" hidden="1">"c6336"</definedName>
    <definedName name="IQ_NONRECOURSE_DEBT" hidden="1">"c2550"</definedName>
    <definedName name="IQ_NONRECOURSE_DEBT_PCT" hidden="1">"c2551"</definedName>
    <definedName name="IQ_NONRES_FIXED_INVEST_PRIV_APR_FC_UNUSED_UNUSED_UNUSED" hidden="1">"c8468"</definedName>
    <definedName name="IQ_NONRES_FIXED_INVEST_PRIV_APR_UNUSED_UNUSED_UNUSED" hidden="1">"c7588"</definedName>
    <definedName name="IQ_NONRES_FIXED_INVEST_PRIV_FC_UNUSED_UNUSED_UNUSED" hidden="1">"c7808"</definedName>
    <definedName name="IQ_NONRES_FIXED_INVEST_PRIV_POP_FC_UNUSED_UNUSED_UNUSED" hidden="1">"c8028"</definedName>
    <definedName name="IQ_NONRES_FIXED_INVEST_PRIV_POP_UNUSED_UNUSED_UNUSED" hidden="1">"c7148"</definedName>
    <definedName name="IQ_NONRES_FIXED_INVEST_PRIV_UNUSED_UNUSED_UNUSED" hidden="1">"c6928"</definedName>
    <definedName name="IQ_NONRES_FIXED_INVEST_PRIV_YOY_FC_UNUSED_UNUSED_UNUSED" hidden="1">"c8248"</definedName>
    <definedName name="IQ_NONRES_FIXED_INVEST_PRIV_YOY_UNUSED_UNUSED_UNUSED" hidden="1">"c7368"</definedName>
    <definedName name="IQ_NONTRANSACTION_ACCOUNTS_FDIC" hidden="1">"c6552"</definedName>
    <definedName name="IQ_NONUTIL_REV" hidden="1">"c2089"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TM2">6000</definedName>
    <definedName name="IQ_NUKE" hidden="1">"c836"</definedName>
    <definedName name="IQ_NUKE_CF" hidden="1">"c837"</definedName>
    <definedName name="IQ_NUKE_CONTR" hidden="1">"c838"</definedName>
    <definedName name="IQ_NUM_BRANCHES" hidden="1">"c2088"</definedName>
    <definedName name="IQ_NUMBER_ADRHOLDERS" hidden="1">"c1970"</definedName>
    <definedName name="IQ_NUMBER_DAYS" hidden="1">"c1904"</definedName>
    <definedName name="IQ_NUMBER_DEPOSITS_LESS_THAN_100K_FDIC" hidden="1">"c6495"</definedName>
    <definedName name="IQ_NUMBER_DEPOSITS_MORE_THAN_100K_FDIC" hidden="1">"c6493"</definedName>
    <definedName name="IQ_NUMBER_SHAREHOLDERS" hidden="1">"c1967"</definedName>
    <definedName name="IQ_NUMBER_SHAREHOLDERS_CLASSA" hidden="1">"c1968"</definedName>
    <definedName name="IQ_NUMBER_SHAREHOLDERS_OTHER" hidden="1">"c1969"</definedName>
    <definedName name="IQ_OBLIGATIONS_OF_STATES_TOTAL_LOANS_FOREIGN_FDIC" hidden="1">"c6447"</definedName>
    <definedName name="IQ_OBLIGATIONS_STATES_FDIC" hidden="1">"c6431"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PROD_GAS" hidden="1">"c2910"</definedName>
    <definedName name="IQ_OG_AVG_DAILY_PROD_NGL" hidden="1">"c2911"</definedName>
    <definedName name="IQ_OG_AVG_DAILY_PROD_OIL" hidden="1">"c2909"</definedName>
    <definedName name="IQ_OG_AVG_DAILY_SALES_VOL_EQ_INC_GAS" hidden="1">"c5797"</definedName>
    <definedName name="IQ_OG_AVG_DAILY_SALES_VOL_EQ_INC_NGL" hidden="1">"c5798"</definedName>
    <definedName name="IQ_OG_AVG_DAILY_SALES_VOL_EQ_INC_OIL" hidden="1">"c5796"</definedName>
    <definedName name="IQ_OG_CLOSE_BALANCE_GAS" hidden="1">"c2049"</definedName>
    <definedName name="IQ_OG_CLOSE_BALANCE_NGL" hidden="1">"c2920"</definedName>
    <definedName name="IQ_OG_CLOSE_BALANCE_OIL" hidden="1">"c2037"</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FUTURE_CASH_FLOWS" hidden="1">"c1996"</definedName>
    <definedName name="IQ_OG_NET_FUTURE_CASH_FLOWS_GAS" hidden="1">"c2016"</definedName>
    <definedName name="IQ_OG_NET_FUTURE_CASH_FLOWS_OIL" hidden="1">"c2006"</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ODUCTION_GAS" hidden="1">"c2047"</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PRODUCTION" hidden="1">"c2060"</definedName>
    <definedName name="IQ_OG_TOTAL_LIQUID_GAS_PRODUCTION" hidden="1">"c2235"</definedName>
    <definedName name="IQ_OG_TOTAL_OIL_PRODUCTION" hidden="1">"c2059"</definedName>
    <definedName name="IQ_OG_TOTAL_OIL_PRODUCTON" hidden="1">"c2059"</definedName>
    <definedName name="IQ_OG_UNDEVELOPED_ACRE_GROSS_EQ_INC" hidden="1">"c5800"</definedName>
    <definedName name="IQ_OG_UNDEVELOPED_ACRE_NET_EQ_INC" hidden="1">"c5801"</definedName>
    <definedName name="IQ_OG_UNDEVELOPED_RESERVES_GAS" hidden="1">"c2051"</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ED55" hidden="1">1</definedName>
    <definedName name="IQ_OPENPRICE" hidden="1">"c848"</definedName>
    <definedName name="IQ_OPER_INC" hidden="1">"c849"</definedName>
    <definedName name="IQ_OPER_INC_ACT_OR_EST_REUT" hidden="1">"c5466"</definedName>
    <definedName name="IQ_OPER_INC_BR" hidden="1">"c850"</definedName>
    <definedName name="IQ_OPER_INC_EST_REUT" hidden="1">"c5340"</definedName>
    <definedName name="IQ_OPER_INC_FIN" hidden="1">"c851"</definedName>
    <definedName name="IQ_OPER_INC_HIGH_EST_REUT" hidden="1">"c5342"</definedName>
    <definedName name="IQ_OPER_INC_INS" hidden="1">"c852"</definedName>
    <definedName name="IQ_OPER_INC_LOW_EST_REUT" hidden="1">"c5343"</definedName>
    <definedName name="IQ_OPER_INC_MARGIN" hidden="1">"c1448"</definedName>
    <definedName name="IQ_OPER_INC_MEDIAN_EST_REUT" hidden="1">"c5341"</definedName>
    <definedName name="IQ_OPER_INC_NUM_EST_REUT" hidden="1">"c5344"</definedName>
    <definedName name="IQ_OPER_INC_RE" hidden="1">"c6240"</definedName>
    <definedName name="IQ_OPER_INC_REIT" hidden="1">"c853"</definedName>
    <definedName name="IQ_OPER_INC_STDDEV_EST_REUT" hidden="1">"c5345"</definedName>
    <definedName name="IQ_OPER_INC_UTI" hidden="1">"c854"</definedName>
    <definedName name="IQ_OPERATIONS_EXP" hidden="1">"c855"</definedName>
    <definedName name="IQ_OPTIONS_BEG_OS" hidden="1">"c1572"</definedName>
    <definedName name="IQ_OPTIONS_CANCELLED" hidden="1">"c856"</definedName>
    <definedName name="IQ_OPTIONS_END_OS" hidden="1">"c1573"</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OREIGN_FDIC" hidden="1">"c6460"</definedName>
    <definedName name="IQ_OREO_MULTI_FAMILY_RESIDENTIAL_FDIC" hidden="1">"c6455"</definedName>
    <definedName name="IQ_OTHER_ADJUST_GROSS_LOANS" hidden="1">"c859"</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UTI" hidden="1">"c866"</definedName>
    <definedName name="IQ_OTHER_BEARING_LIAB" hidden="1">"c1608"</definedName>
    <definedName name="IQ_OTHER_BENEFITS_OBLIGATION" hidden="1">"c867"</definedName>
    <definedName name="IQ_OTHER_BORROWED_FUNDS_FDIC" hidden="1">"c6345"</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URRENT_ASSETS" hidden="1">"c1403"</definedName>
    <definedName name="IQ_OTHER_CURRENT_LIAB" hidden="1">"c1404"</definedName>
    <definedName name="IQ_OTHER_DEBT" hidden="1">"c2507"</definedName>
    <definedName name="IQ_OTHER_DEBT_PCT" hidden="1">"c2508"</definedName>
    <definedName name="IQ_OTHER_DEP" hidden="1">"c885"</definedName>
    <definedName name="IQ_OTHER_DEPOSITORY_INSTITUTIONS_LOANS_FDIC" hidden="1">"c6436"</definedName>
    <definedName name="IQ_OTHER_DEPOSITORY_INSTITUTIONS_TOTAL_LOANS_FOREIGN_FDIC" hidden="1">"c6442"</definedName>
    <definedName name="IQ_OTHER_DOMESTIC_DEBT_SECURITIES_FDIC" hidden="1">"c6302"</definedName>
    <definedName name="IQ_OTHER_EARNING" hidden="1">"c1609"</definedName>
    <definedName name="IQ_OTHER_EQUITY" hidden="1">"c886"</definedName>
    <definedName name="IQ_OTHER_EQUITY_BNK" hidden="1">"c887"</definedName>
    <definedName name="IQ_OTHER_EQUITY_BR" hidden="1">"c888"</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INSURANCE_FEES_FDIC" hidden="1">"c6672"</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OANS" hidden="1">"c945"</definedName>
    <definedName name="IQ_OTHER_LOANS_CHARGE_OFFS_FDIC" hidden="1">"c6601"</definedName>
    <definedName name="IQ_OTHER_LOANS_FOREIGN_FDIC" hidden="1">"c6446"</definedName>
    <definedName name="IQ_OTHER_LOANS_LEASES_FDIC" hidden="1">"c6322"</definedName>
    <definedName name="IQ_OTHER_LOANS_NET_CHARGE_OFFS_FDIC" hidden="1">"c6639"</definedName>
    <definedName name="IQ_OTHER_LOANS_RECOVERIES_FDIC" hidden="1">"c6620"</definedName>
    <definedName name="IQ_OTHER_LOANS_TOTAL_FDIC" hidden="1">"c6432"</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INING_REVENUE_COAL" hidden="1">"c15931"</definedName>
    <definedName name="IQ_OTHER_NET" hidden="1">"c1453"</definedName>
    <definedName name="IQ_OTHER_NON_INT_EXP" hidden="1">"c953"</definedName>
    <definedName name="IQ_OTHER_NON_INT_EXP_FDIC" hidden="1">"c6578"</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PC_WRITTEN" hidden="1">"c1006"</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SAVINGS_DEPOSITS_FDIC" hidden="1">"c6554"</definedName>
    <definedName name="IQ_OTHER_STRIKE_PRICE_GRANTED" hidden="1">"c2692"</definedName>
    <definedName name="IQ_OTHER_TRANSACTIONS_FDIC" hidden="1">"c6504"</definedName>
    <definedName name="IQ_OTHER_UNDRAWN" hidden="1">"c2522"</definedName>
    <definedName name="IQ_OTHER_UNUSED_COMMITMENTS_FDIC" hidden="1">"c6530"</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"c2127"</definedName>
    <definedName name="IQ_OVER_FIFETEEN_YEAR_MORTGAGE_PASS_THROUGHS_FDIC" hidden="1">"c6416"</definedName>
    <definedName name="IQ_OVER_FIFTEEN_YEAR_FIXED_AND_FLOATING_RATE_FDIC" hidden="1">"c6424"</definedName>
    <definedName name="IQ_OVER_THREE_YEARS_FDIC" hidden="1">"c6418"</definedName>
    <definedName name="IQ_OWNERSHIP" hidden="1">"c2160"</definedName>
    <definedName name="IQ_PART_TIME" hidden="1">"c1024"</definedName>
    <definedName name="IQ_PARTICIPATION_POOLS_RESIDENTIAL_MORTGAGES_FDIC" hidden="1">"c6403"</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Y_ACCRUED" hidden="1">"c1457"</definedName>
    <definedName name="IQ_PAYOUT_RATIO" hidden="1">"c1900"</definedName>
    <definedName name="IQ_PBV" hidden="1">"c1025"</definedName>
    <definedName name="IQ_PBV_AVG" hidden="1">"c1026"</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REUT" hidden="1">"c4049"</definedName>
    <definedName name="IQ_PE_NORMALIZED" hidden="1">"c2207"</definedName>
    <definedName name="IQ_PE_RATIO" hidden="1">"c1610"</definedName>
    <definedName name="IQ_PEG_FWD" hidden="1">"c1863"</definedName>
    <definedName name="IQ_PEG_FWD_REUT" hidden="1">"c4052"</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_REUT" hidden="1">"c3959"</definedName>
    <definedName name="IQ_PERCENT_CHANGE_EST_5YR_GROWTH_RATE_18MONTHS_REUT" hidden="1">"c3960"</definedName>
    <definedName name="IQ_PERCENT_CHANGE_EST_5YR_GROWTH_RATE_3MONTHS_REUT" hidden="1">"c3956"</definedName>
    <definedName name="IQ_PERCENT_CHANGE_EST_5YR_GROWTH_RATE_6MONTHS_REUT" hidden="1">"c3957"</definedName>
    <definedName name="IQ_PERCENT_CHANGE_EST_5YR_GROWTH_RATE_9MONTHS_REUT" hidden="1">"c3958"</definedName>
    <definedName name="IQ_PERCENT_CHANGE_EST_5YR_GROWTH_RATE_DAY_REUT" hidden="1">"c3954"</definedName>
    <definedName name="IQ_PERCENT_CHANGE_EST_5YR_GROWTH_RATE_MONTH_REUT" hidden="1">"c3955"</definedName>
    <definedName name="IQ_PERCENT_CHANGE_EST_5YR_GROWTH_RATE_WEEK_REUT" hidden="1">"c5435"</definedName>
    <definedName name="IQ_PERCENT_CHANGE_EST_CFPS_12MONTHS_REUT" hidden="1">"c3924"</definedName>
    <definedName name="IQ_PERCENT_CHANGE_EST_CFPS_18MONTHS_REUT" hidden="1">"c3925"</definedName>
    <definedName name="IQ_PERCENT_CHANGE_EST_CFPS_3MONTHS_REUT" hidden="1">"c3921"</definedName>
    <definedName name="IQ_PERCENT_CHANGE_EST_CFPS_6MONTHS_REUT" hidden="1">"c3922"</definedName>
    <definedName name="IQ_PERCENT_CHANGE_EST_CFPS_9MONTHS_REUT" hidden="1">"c3923"</definedName>
    <definedName name="IQ_PERCENT_CHANGE_EST_CFPS_DAY_REUT" hidden="1">"c3919"</definedName>
    <definedName name="IQ_PERCENT_CHANGE_EST_CFPS_MONTH_REUT" hidden="1">"c3920"</definedName>
    <definedName name="IQ_PERCENT_CHANGE_EST_CFPS_WEEK_REUT" hidden="1">"c3962"</definedName>
    <definedName name="IQ_PERCENT_CHANGE_EST_DPS_12MONTHS_REUT" hidden="1">"c3931"</definedName>
    <definedName name="IQ_PERCENT_CHANGE_EST_DPS_18MONTHS_REUT" hidden="1">"c3932"</definedName>
    <definedName name="IQ_PERCENT_CHANGE_EST_DPS_3MONTHS_REUT" hidden="1">"c3928"</definedName>
    <definedName name="IQ_PERCENT_CHANGE_EST_DPS_6MONTHS_REUT" hidden="1">"c3929"</definedName>
    <definedName name="IQ_PERCENT_CHANGE_EST_DPS_9MONTHS_REUT" hidden="1">"c3930"</definedName>
    <definedName name="IQ_PERCENT_CHANGE_EST_DPS_DAY_REUT" hidden="1">"c3926"</definedName>
    <definedName name="IQ_PERCENT_CHANGE_EST_DPS_MONTH_REUT" hidden="1">"c3927"</definedName>
    <definedName name="IQ_PERCENT_CHANGE_EST_DPS_WEEK_REUT" hidden="1">"c3963"</definedName>
    <definedName name="IQ_PERCENT_CHANGE_EST_EBITDA_12MONTHS_REUT" hidden="1">"c3917"</definedName>
    <definedName name="IQ_PERCENT_CHANGE_EST_EBITDA_18MONTHS_REUT" hidden="1">"c3918"</definedName>
    <definedName name="IQ_PERCENT_CHANGE_EST_EBITDA_3MONTHS_REUT" hidden="1">"c3914"</definedName>
    <definedName name="IQ_PERCENT_CHANGE_EST_EBITDA_6MONTHS_REUT" hidden="1">"c3915"</definedName>
    <definedName name="IQ_PERCENT_CHANGE_EST_EBITDA_9MONTHS_REUT" hidden="1">"c3916"</definedName>
    <definedName name="IQ_PERCENT_CHANGE_EST_EBITDA_DAY_REUT" hidden="1">"c3912"</definedName>
    <definedName name="IQ_PERCENT_CHANGE_EST_EBITDA_MONTH_REUT" hidden="1">"c3913"</definedName>
    <definedName name="IQ_PERCENT_CHANGE_EST_EBITDA_WEEK_REUT" hidden="1">"c3961"</definedName>
    <definedName name="IQ_PERCENT_CHANGE_EST_EPS_12MONTHS_REUT" hidden="1">"c3902"</definedName>
    <definedName name="IQ_PERCENT_CHANGE_EST_EPS_18MONTHS_REUT" hidden="1">"c3903"</definedName>
    <definedName name="IQ_PERCENT_CHANGE_EST_EPS_3MONTHS_REUT" hidden="1">"c3899"</definedName>
    <definedName name="IQ_PERCENT_CHANGE_EST_EPS_6MONTHS_REUT" hidden="1">"c3900"</definedName>
    <definedName name="IQ_PERCENT_CHANGE_EST_EPS_9MONTHS_REUT" hidden="1">"c3901"</definedName>
    <definedName name="IQ_PERCENT_CHANGE_EST_EPS_DAY_REUT" hidden="1">"c3896"</definedName>
    <definedName name="IQ_PERCENT_CHANGE_EST_EPS_MONTH_REUT" hidden="1">"c3898"</definedName>
    <definedName name="IQ_PERCENT_CHANGE_EST_EPS_WEEK_REUT" hidden="1">"c3897"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REUT" hidden="1">"c3938"</definedName>
    <definedName name="IQ_PERCENT_CHANGE_EST_FFO_SHARE_SHARE_18MONTHS" hidden="1">"c1829"</definedName>
    <definedName name="IQ_PERCENT_CHANGE_EST_FFO_SHARE_SHARE_18MONTHS_REUT" hidden="1">"c3939"</definedName>
    <definedName name="IQ_PERCENT_CHANGE_EST_FFO_SHARE_SHARE_3MONTHS" hidden="1">"c1825"</definedName>
    <definedName name="IQ_PERCENT_CHANGE_EST_FFO_SHARE_SHARE_3MONTHS_REUT" hidden="1">"c3935"</definedName>
    <definedName name="IQ_PERCENT_CHANGE_EST_FFO_SHARE_SHARE_6MONTHS" hidden="1">"c1826"</definedName>
    <definedName name="IQ_PERCENT_CHANGE_EST_FFO_SHARE_SHARE_6MONTHS_REUT" hidden="1">"c3936"</definedName>
    <definedName name="IQ_PERCENT_CHANGE_EST_FFO_SHARE_SHARE_9MONTHS" hidden="1">"c1827"</definedName>
    <definedName name="IQ_PERCENT_CHANGE_EST_FFO_SHARE_SHARE_9MONTHS_REUT" hidden="1">"c3937"</definedName>
    <definedName name="IQ_PERCENT_CHANGE_EST_FFO_SHARE_SHARE_DAY" hidden="1">"c1822"</definedName>
    <definedName name="IQ_PERCENT_CHANGE_EST_FFO_SHARE_SHARE_DAY_REUT" hidden="1">"c3933"</definedName>
    <definedName name="IQ_PERCENT_CHANGE_EST_FFO_SHARE_SHARE_MONTH" hidden="1">"c1824"</definedName>
    <definedName name="IQ_PERCENT_CHANGE_EST_FFO_SHARE_SHARE_MONTH_REUT" hidden="1">"c3934"</definedName>
    <definedName name="IQ_PERCENT_CHANGE_EST_FFO_SHARE_SHARE_WEEK" hidden="1">"c1823"</definedName>
    <definedName name="IQ_PERCENT_CHANGE_EST_FFO_SHARE_SHARE_WEEK_REUT" hidden="1">"c3964"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_REUT" hidden="1">"c3952"</definedName>
    <definedName name="IQ_PERCENT_CHANGE_EST_PRICE_TARGET_18MONTHS_REUT" hidden="1">"c3953"</definedName>
    <definedName name="IQ_PERCENT_CHANGE_EST_PRICE_TARGET_3MONTHS_REUT" hidden="1">"c3949"</definedName>
    <definedName name="IQ_PERCENT_CHANGE_EST_PRICE_TARGET_6MONTHS_REUT" hidden="1">"c3950"</definedName>
    <definedName name="IQ_PERCENT_CHANGE_EST_PRICE_TARGET_9MONTHS_REUT" hidden="1">"c3951"</definedName>
    <definedName name="IQ_PERCENT_CHANGE_EST_PRICE_TARGET_DAY_REUT" hidden="1">"c3947"</definedName>
    <definedName name="IQ_PERCENT_CHANGE_EST_PRICE_TARGET_MONTH_REUT" hidden="1">"c3948"</definedName>
    <definedName name="IQ_PERCENT_CHANGE_EST_PRICE_TARGET_WEEK_REUT" hidden="1">"c3967"</definedName>
    <definedName name="IQ_PERCENT_CHANGE_EST_RECO_12MONTHS_REUT" hidden="1">"c3945"</definedName>
    <definedName name="IQ_PERCENT_CHANGE_EST_RECO_18MONTHS_REUT" hidden="1">"c3946"</definedName>
    <definedName name="IQ_PERCENT_CHANGE_EST_RECO_3MONTHS_REUT" hidden="1">"c3942"</definedName>
    <definedName name="IQ_PERCENT_CHANGE_EST_RECO_6MONTHS_REUT" hidden="1">"c3943"</definedName>
    <definedName name="IQ_PERCENT_CHANGE_EST_RECO_9MONTHS_REUT" hidden="1">"c3944"</definedName>
    <definedName name="IQ_PERCENT_CHANGE_EST_RECO_DAY_REUT" hidden="1">"c3940"</definedName>
    <definedName name="IQ_PERCENT_CHANGE_EST_RECO_MONTH_REUT" hidden="1">"c3941"</definedName>
    <definedName name="IQ_PERCENT_CHANGE_EST_RECO_WEEK_REUT" hidden="1">"c3966"</definedName>
    <definedName name="IQ_PERCENT_CHANGE_EST_REV_12MONTHS_REUT" hidden="1">"c3910"</definedName>
    <definedName name="IQ_PERCENT_CHANGE_EST_REV_18MONTHS_REUT" hidden="1">"c3911"</definedName>
    <definedName name="IQ_PERCENT_CHANGE_EST_REV_3MONTHS_REUT" hidden="1">"c3907"</definedName>
    <definedName name="IQ_PERCENT_CHANGE_EST_REV_6MONTHS_REUT" hidden="1">"c3908"</definedName>
    <definedName name="IQ_PERCENT_CHANGE_EST_REV_9MONTHS_REUT" hidden="1">"c3909"</definedName>
    <definedName name="IQ_PERCENT_CHANGE_EST_REV_DAY_REUT" hidden="1">"c3904"</definedName>
    <definedName name="IQ_PERCENT_CHANGE_EST_REV_MONTH_REUT" hidden="1">"c3906"</definedName>
    <definedName name="IQ_PERCENT_CHANGE_EST_REV_WEEK_REUT" hidden="1">"c3905"</definedName>
    <definedName name="IQ_PERCENT_INSURED_FDIC" hidden="1">"c6374"</definedName>
    <definedName name="IQ_PERIODDATE" hidden="1">"c1414"</definedName>
    <definedName name="IQ_PERIODDATE_BS" hidden="1">"c1032"</definedName>
    <definedName name="IQ_PERIODDATE_CF" hidden="1">"c1033"</definedName>
    <definedName name="IQ_PERIODDATE_FDIC" hidden="1">"c13646"</definedName>
    <definedName name="IQ_PERIODDATE_IS" hidden="1">"c1034"</definedName>
    <definedName name="IQ_PERIODLENGTH_CF" hidden="1">"c1502"</definedName>
    <definedName name="IQ_PERIODLENGTH_IS" hidden="1">"c1503"</definedName>
    <definedName name="IQ_PERTYPE" hidden="1">"c1611"</definedName>
    <definedName name="IQ_PLEDGED_SECURITIES_FDIC" hidden="1">"c6401"</definedName>
    <definedName name="IQ_PLL" hidden="1">"c2114"</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ST_RETIRE_EXP" hidden="1">"c1039"</definedName>
    <definedName name="IQ_POSTPAID_CHURN" hidden="1">"c2121"</definedName>
    <definedName name="IQ_POSTPAID_SUBS" hidden="1">"c2118"</definedName>
    <definedName name="IQ_POTENTIAL_UPSIDE_REUT" hidden="1">"c3968"</definedName>
    <definedName name="IQ_PRE_OPEN_COST" hidden="1">"c1040"</definedName>
    <definedName name="IQ_PRE_TAX_ACT_OR_EST_REUT" hidden="1">"c5467"</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TOT" hidden="1">"c1415"</definedName>
    <definedName name="IQ_PREFERRED_FDIC" hidden="1">"c6349"</definedName>
    <definedName name="IQ_PREMISES_EQUIPMENT_FDIC" hidden="1">"c6577"</definedName>
    <definedName name="IQ_PREMIUMS_ANNUITY_REV" hidden="1">"c1067"</definedName>
    <definedName name="IQ_PREPAID_CHURN" hidden="1">"c2120"</definedName>
    <definedName name="IQ_PREPAID_EXP" hidden="1">"c1068"</definedName>
    <definedName name="IQ_PREPAID_EXPEN" hidden="1">"c1418"</definedName>
    <definedName name="IQ_PREPAID_SUBS" hidden="1">"c2117"</definedName>
    <definedName name="IQ_PRETAX_GW_INC_EST_REUT" hidden="1">"c5354"</definedName>
    <definedName name="IQ_PRETAX_GW_INC_HIGH_EST_REUT" hidden="1">"c5356"</definedName>
    <definedName name="IQ_PRETAX_GW_INC_LOW_EST_REUT" hidden="1">"c5357"</definedName>
    <definedName name="IQ_PRETAX_GW_INC_MEDIAN_EST_REUT" hidden="1">"c5355"</definedName>
    <definedName name="IQ_PRETAX_GW_INC_NUM_EST_REUT" hidden="1">"c5358"</definedName>
    <definedName name="IQ_PRETAX_GW_INC_STDDEV_EST_REUT" hidden="1">"c5359"</definedName>
    <definedName name="IQ_PRETAX_INC" hidden="1">"IQ_PRETAX_INC"</definedName>
    <definedName name="IQ_PRETAX_INC_10K" hidden="1">"IQ_PRETAX_INC_10K"</definedName>
    <definedName name="IQ_PRETAX_INC_10Q" hidden="1">"IQ_PRETAX_INC_10Q"</definedName>
    <definedName name="IQ_PRETAX_INC_10Q1" hidden="1">"IQ_PRETAX_INC_10Q1"</definedName>
    <definedName name="IQ_PRETAX_INC_EST_REUT" hidden="1">"c5347"</definedName>
    <definedName name="IQ_PRETAX_INC_HIGH_EST_REUT" hidden="1">"c5349"</definedName>
    <definedName name="IQ_PRETAX_INC_LOW_EST_REUT" hidden="1">"c5350"</definedName>
    <definedName name="IQ_PRETAX_INC_MEDIAN_EST_REUT" hidden="1">"c5348"</definedName>
    <definedName name="IQ_PRETAX_INC_NUM_EST_REUT" hidden="1">"c5351"</definedName>
    <definedName name="IQ_PRETAX_INC_STDDEV_EST_REUT" hidden="1">"c5352"</definedName>
    <definedName name="IQ_PRETAX_REPORT_INC_EST_REUT" hidden="1">"c5361"</definedName>
    <definedName name="IQ_PRETAX_REPORT_INC_HIGH_EST_REUT" hidden="1">"c5363"</definedName>
    <definedName name="IQ_PRETAX_REPORT_INC_LOW_EST_REUT" hidden="1">"c5364"</definedName>
    <definedName name="IQ_PRETAX_REPORT_INC_MEDIAN_EST_REUT" hidden="1">"c5362"</definedName>
    <definedName name="IQ_PRETAX_REPORT_INC_NUM_EST_REUT" hidden="1">"c5365"</definedName>
    <definedName name="IQ_PRETAX_REPORT_INC_STDDEV_EST_REUT" hidden="1">"c5366"</definedName>
    <definedName name="IQ_PRETAX_RETURN_ASSETS_FDIC" hidden="1">"c6731"</definedName>
    <definedName name="IQ_PRICE_CFPS_FWD_REUT" hidden="1">"c4053"</definedName>
    <definedName name="IQ_PRICE_OVER_BVPS" hidden="1">"c1412"</definedName>
    <definedName name="IQ_PRICE_OVER_EPS_EST" hidden="1">"IQ_PRICE_OVER_EPS_EST"</definedName>
    <definedName name="IQ_PRICE_OVER_EPS_EST_1" hidden="1">"IQ_PRICE_OVER_EPS_EST_1"</definedName>
    <definedName name="IQ_PRICE_OVER_LTM_EPS" hidden="1">"c1413"</definedName>
    <definedName name="IQ_PRICE_TARGET" hidden="1">"c82"</definedName>
    <definedName name="IQ_PRICE_TARGET_BOTTOM_UP_REUT" hidden="1">"c5494"</definedName>
    <definedName name="IQ_PRICE_TARGET_REUT" hidden="1">"c3631"</definedName>
    <definedName name="IQ_PRICEDATE" hidden="1">"c1069"</definedName>
    <definedName name="IQ_PRICEDATETIME" hidden="1">"IQ_PRICEDATETIME"</definedName>
    <definedName name="IQ_PRICING_DATE" hidden="1">"c1613"</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_UNUSED_UNUSED" hidden="1">"c8559"</definedName>
    <definedName name="IQ_PRIVATE_CONST_TOTAL_APR_UNUSED_UNUSED_UNUSED" hidden="1">"c7679"</definedName>
    <definedName name="IQ_PRIVATE_CONST_TOTAL_FC_UNUSED_UNUSED_UNUSED" hidden="1">"c7899"</definedName>
    <definedName name="IQ_PRIVATE_CONST_TOTAL_POP_FC_UNUSED_UNUSED_UNUSED" hidden="1">"c8119"</definedName>
    <definedName name="IQ_PRIVATE_CONST_TOTAL_POP_UNUSED_UNUSED_UNUSED" hidden="1">"c7239"</definedName>
    <definedName name="IQ_PRIVATE_CONST_TOTAL_UNUSED_UNUSED_UNUSED" hidden="1">"c7019"</definedName>
    <definedName name="IQ_PRIVATE_CONST_TOTAL_YOY_FC_UNUSED_UNUSED_UNUSED" hidden="1">"c8339"</definedName>
    <definedName name="IQ_PRIVATE_CONST_TOTAL_YOY_UNUSED_UNUSED_UNUSED" hidden="1">"c7459"</definedName>
    <definedName name="IQ_PRIVATE_RES_CONST_REAL_APR_FC_UNUSED_UNUSED_UNUSED" hidden="1">"c8535"</definedName>
    <definedName name="IQ_PRIVATE_RES_CONST_REAL_APR_UNUSED_UNUSED_UNUSED" hidden="1">"c7655"</definedName>
    <definedName name="IQ_PRIVATE_RES_CONST_REAL_FC_UNUSED_UNUSED_UNUSED" hidden="1">"c7875"</definedName>
    <definedName name="IQ_PRIVATE_RES_CONST_REAL_POP_FC_UNUSED_UNUSED_UNUSED" hidden="1">"c8095"</definedName>
    <definedName name="IQ_PRIVATE_RES_CONST_REAL_POP_UNUSED_UNUSED_UNUSED" hidden="1">"c7215"</definedName>
    <definedName name="IQ_PRIVATE_RES_CONST_REAL_UNUSED_UNUSED_UNUSED" hidden="1">"c6995"</definedName>
    <definedName name="IQ_PRIVATE_RES_CONST_REAL_YOY_FC_UNUSED_UNUSED_UNUSED" hidden="1">"c8315"</definedName>
    <definedName name="IQ_PRIVATE_RES_CONST_REAL_YOY_UNUSED_UNUSED_UNUSED" hidden="1">"c7435"</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FESSIONAL" hidden="1">"c1071"</definedName>
    <definedName name="IQ_PROFESSIONAL_TITLE" hidden="1">"c1072"</definedName>
    <definedName name="IQ_PROJECTED_PENSION_OBLIGATION" hidden="1">"c1292"</definedName>
    <definedName name="IQ_PROJECTED_PENSION_OBLIGATION_DOMESTIC" hidden="1">"c2656"</definedName>
    <definedName name="IQ_PROJECTED_PENSION_OBLIGATION_FOREIGN" hidden="1">"c2664"</definedName>
    <definedName name="IQ_PROPERTY_EXP" hidden="1">"c1073"</definedName>
    <definedName name="IQ_PROPERTY_GROSS" hidden="1">"c1379"</definedName>
    <definedName name="IQ_PROPERTY_MGMT_FEE" hidden="1">"c1074"</definedName>
    <definedName name="IQ_PROPERTY_NET" hidden="1">"c1402"</definedName>
    <definedName name="IQ_PROV_BAD_DEBTS" hidden="1">"c1075"</definedName>
    <definedName name="IQ_PROV_BAD_DEBTS_CF" hidden="1">"c1076"</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CHARGE_OFFS" hidden="1">"c1083"</definedName>
    <definedName name="IQ_PTBV" hidden="1">"c1084"</definedName>
    <definedName name="IQ_PTBV_AVG" hidden="1">"c1085"</definedName>
    <definedName name="IQ_PURCHASE_FOREIGN_CURRENCIES_FDIC" hidden="1">"c6513"</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S_EQUIP_NONRES_SAAR_APR_FC_UNUSED_UNUSED_UNUSED" hidden="1">"c8491"</definedName>
    <definedName name="IQ_PURCHASES_EQUIP_NONRES_SAAR_APR_UNUSED_UNUSED_UNUSED" hidden="1">"c7611"</definedName>
    <definedName name="IQ_PURCHASES_EQUIP_NONRES_SAAR_FC_UNUSED_UNUSED_UNUSED" hidden="1">"c7831"</definedName>
    <definedName name="IQ_PURCHASES_EQUIP_NONRES_SAAR_POP_FC_UNUSED_UNUSED_UNUSED" hidden="1">"c8051"</definedName>
    <definedName name="IQ_PURCHASES_EQUIP_NONRES_SAAR_POP_UNUSED_UNUSED_UNUSED" hidden="1">"c7171"</definedName>
    <definedName name="IQ_PURCHASES_EQUIP_NONRES_SAAR_UNUSED_UNUSED_UNUSED" hidden="1">"c6951"</definedName>
    <definedName name="IQ_PURCHASES_EQUIP_NONRES_SAAR_YOY_FC_UNUSED_UNUSED_UNUSED" hidden="1">"c8271"</definedName>
    <definedName name="IQ_PURCHASES_EQUIP_NONRES_SAAR_YOY_UNUSED_UNUSED_UNUSED" hidden="1">"c7391"</definedName>
    <definedName name="IQ_PUT_DATE_SCHEDULE" hidden="1">"c2483"</definedName>
    <definedName name="IQ_PUT_NOTIFICATION" hidden="1">"c2485"</definedName>
    <definedName name="IQ_PUT_PRICE_SCHEDULE" hidden="1">"c2484"</definedName>
    <definedName name="IQ_QTD" hidden="1">750000</definedName>
    <definedName name="IQ_QUICK_RATIO" hidden="1">"c1086"</definedName>
    <definedName name="IQ_RATE_COMP_GROWTH_DOMESTIC" hidden="1">"c1087"</definedName>
    <definedName name="IQ_RATE_COMP_GROWTH_FOREIGN" hidden="1">"c1088"</definedName>
    <definedName name="IQ_RAW_INV" hidden="1">"c1089"</definedName>
    <definedName name="IQ_RC" hidden="1">"c2497"</definedName>
    <definedName name="IQ_RC_PCT" hidden="1">"c2498"</definedName>
    <definedName name="IQ_RD_EXP" hidden="1">"c1090"</definedName>
    <definedName name="IQ_RD_EXP_FN" hidden="1">"c1091"</definedName>
    <definedName name="IQ_RE" hidden="1">"c1092"</definedName>
    <definedName name="IQ_RE_FORECLOSURE_FDIC" hidden="1">"c6332"</definedName>
    <definedName name="IQ_RE_INVEST_FDIC" hidden="1">"c6331"</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AL_ESTATE" hidden="1">"c1093"</definedName>
    <definedName name="IQ_REAL_ESTATE_ASSETS" hidden="1">"c1094"</definedName>
    <definedName name="IQ_RECOVERIES_1_4_FAMILY_LOANS_FDIC" hidden="1">"c6707"</definedName>
    <definedName name="IQ_RECOVERIES_AUTO_LOANS_FDIC" hidden="1">"c6701"</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SHARE_ACT_OR_EST" hidden="1">"c4508"</definedName>
    <definedName name="IQ_REDEEM_PREF_STOCK" hidden="1">"c1417"</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LATED_PLANS_FDIC" hidden="1">"c6320"</definedName>
    <definedName name="IQ_RENTAL_REV" hidden="1">"c1101"</definedName>
    <definedName name="IQ_RES_CONST_REAL_APR_FC_UNUSED_UNUSED_UNUSED" hidden="1">"c8536"</definedName>
    <definedName name="IQ_RES_CONST_REAL_APR_UNUSED_UNUSED_UNUSED" hidden="1">"c7656"</definedName>
    <definedName name="IQ_RES_CONST_REAL_FC_UNUSED_UNUSED_UNUSED" hidden="1">"c7876"</definedName>
    <definedName name="IQ_RES_CONST_REAL_POP_FC_UNUSED_UNUSED_UNUSED" hidden="1">"c8096"</definedName>
    <definedName name="IQ_RES_CONST_REAL_POP_UNUSED_UNUSED_UNUSED" hidden="1">"c7216"</definedName>
    <definedName name="IQ_RES_CONST_REAL_SAAR_APR_FC_UNUSED_UNUSED_UNUSED" hidden="1">"c8537"</definedName>
    <definedName name="IQ_RES_CONST_REAL_SAAR_APR_UNUSED_UNUSED_UNUSED" hidden="1">"c7657"</definedName>
    <definedName name="IQ_RES_CONST_REAL_SAAR_FC_UNUSED_UNUSED_UNUSED" hidden="1">"c7877"</definedName>
    <definedName name="IQ_RES_CONST_REAL_SAAR_POP_FC_UNUSED_UNUSED_UNUSED" hidden="1">"c8097"</definedName>
    <definedName name="IQ_RES_CONST_REAL_SAAR_POP_UNUSED_UNUSED_UNUSED" hidden="1">"c7217"</definedName>
    <definedName name="IQ_RES_CONST_REAL_SAAR_UNUSED_UNUSED_UNUSED" hidden="1">"c6997"</definedName>
    <definedName name="IQ_RES_CONST_REAL_SAAR_YOY_FC_UNUSED_UNUSED_UNUSED" hidden="1">"c8317"</definedName>
    <definedName name="IQ_RES_CONST_REAL_SAAR_YOY_UNUSED_UNUSED_UNUSED" hidden="1">"c7437"</definedName>
    <definedName name="IQ_RES_CONST_REAL_UNUSED_UNUSED_UNUSED" hidden="1">"c6996"</definedName>
    <definedName name="IQ_RES_CONST_REAL_YOY_FC_UNUSED_UNUSED_UNUSED" hidden="1">"c8316"</definedName>
    <definedName name="IQ_RES_CONST_REAL_YOY_UNUSED_UNUSED_UNUSED" hidden="1">"c7436"</definedName>
    <definedName name="IQ_RES_CONST_SAAR_APR_FC_UNUSED_UNUSED_UNUSED" hidden="1">"c8540"</definedName>
    <definedName name="IQ_RES_CONST_SAAR_APR_UNUSED_UNUSED_UNUSED" hidden="1">"c7660"</definedName>
    <definedName name="IQ_RES_CONST_SAAR_FC_UNUSED_UNUSED_UNUSED" hidden="1">"c7880"</definedName>
    <definedName name="IQ_RES_CONST_SAAR_POP_FC_UNUSED_UNUSED_UNUSED" hidden="1">"c8100"</definedName>
    <definedName name="IQ_RES_CONST_SAAR_POP_UNUSED_UNUSED_UNUSED" hidden="1">"c7220"</definedName>
    <definedName name="IQ_RES_CONST_SAAR_UNUSED_UNUSED_UNUSED" hidden="1">"c7000"</definedName>
    <definedName name="IQ_RES_CONST_SAAR_YOY_FC_UNUSED_UNUSED_UNUSED" hidden="1">"c8320"</definedName>
    <definedName name="IQ_RES_CONST_SAAR_YOY_UNUSED_UNUSED_UNUSED" hidden="1">"c7440"</definedName>
    <definedName name="IQ_RESEARCH_DEV" hidden="1">"c1419"</definedName>
    <definedName name="IQ_RESIDENTIAL_LOANS" hidden="1">"c1102"</definedName>
    <definedName name="IQ_RESTATEMENT_BS" hidden="1">"c1643"</definedName>
    <definedName name="IQ_RESTATEMENT_CF" hidden="1">"c1644"</definedName>
    <definedName name="IQ_RESTATEMENT_IS" hidden="1">"c1642"</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FRANCHISE_STORES" hidden="1">"c2895"</definedName>
    <definedName name="IQ_RETAIL_ACQUIRED_OWNED_STORES" hidden="1">"c2903"</definedName>
    <definedName name="IQ_RETAIL_ACQUIRED_STORES" hidden="1">"c2887"</definedName>
    <definedName name="IQ_RETAIL_AVG_STORE_SIZE_GROSS" hidden="1">"c2066"</definedName>
    <definedName name="IQ_RETAIL_AVG_STORE_SIZE_NET" hidden="1">"c2067"</definedName>
    <definedName name="IQ_RETAIL_AVG_WK_SALES" hidden="1">"c2891"</definedName>
    <definedName name="IQ_RETAIL_AVG_WK_SALES_FRANCHISE" hidden="1">"c2899"</definedName>
    <definedName name="IQ_RETAIL_AVG_WK_SALES_OWNED" hidden="1">"c2907"</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OPENED_FRANCHISE_STORES" hidden="1">"c2894"</definedName>
    <definedName name="IQ_RETAIL_OPENED_OWNED_STORES" hidden="1">"c2902"</definedName>
    <definedName name="IQ_RETAIL_OPENED_STORES" hidden="1">"c2062"</definedName>
    <definedName name="IQ_RETAIL_OWNED_STORES_BEG" hidden="1">"c2901"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FRANCHISE_STORES" hidden="1">"c2898"</definedName>
    <definedName name="IQ_RETAIL_TOTAL_OWNED_STORES" hidden="1">"c2906"</definedName>
    <definedName name="IQ_RETAIL_TOTAL_STORES" hidden="1">"c2061"</definedName>
    <definedName name="IQ_RETAINED_EARN" hidden="1">"c1420"</definedName>
    <definedName name="IQ_RETAINED_EARNINGS_AVERAGE_EQUITY_FDIC" hidden="1">"c6733"</definedName>
    <definedName name="IQ_RETURN_ASSETS" hidden="1">"c1113"</definedName>
    <definedName name="IQ_RETURN_ASSETS_ACT_OR_EST_REUT" hidden="1">"c5475"</definedName>
    <definedName name="IQ_RETURN_ASSETS_BANK" hidden="1">"c1114"</definedName>
    <definedName name="IQ_RETURN_ASSETS_BROK" hidden="1">"c1115"</definedName>
    <definedName name="IQ_RETURN_ASSETS_EST_REUT" hidden="1">"c3990"</definedName>
    <definedName name="IQ_RETURN_ASSETS_FDIC" hidden="1">"c6730"</definedName>
    <definedName name="IQ_RETURN_ASSETS_FS" hidden="1">"c1116"</definedName>
    <definedName name="IQ_RETURN_ASSETS_HIGH_EST_REUT" hidden="1">"c3992"</definedName>
    <definedName name="IQ_RETURN_ASSETS_LOW_EST_REUT" hidden="1">"c3993"</definedName>
    <definedName name="IQ_RETURN_ASSETS_MEDIAN_EST_REUT" hidden="1">"c3991"</definedName>
    <definedName name="IQ_RETURN_ASSETS_NUM_EST_REUT" hidden="1">"c3994"</definedName>
    <definedName name="IQ_RETURN_ASSETS_STDDEV_EST_REUT" hidden="1">"c3995"</definedName>
    <definedName name="IQ_RETURN_CAPITAL" hidden="1">"c1117"</definedName>
    <definedName name="IQ_RETURN_EQUITY" hidden="1">"c1118"</definedName>
    <definedName name="IQ_RETURN_EQUITY_ACT_OR_EST_REUT" hidden="1">"c5476"</definedName>
    <definedName name="IQ_RETURN_EQUITY_BANK" hidden="1">"c1119"</definedName>
    <definedName name="IQ_RETURN_EQUITY_BROK" hidden="1">"c1120"</definedName>
    <definedName name="IQ_RETURN_EQUITY_EST_REUT" hidden="1">"c3983"</definedName>
    <definedName name="IQ_RETURN_EQUITY_FDIC" hidden="1">"c6732"</definedName>
    <definedName name="IQ_RETURN_EQUITY_FS" hidden="1">"c1121"</definedName>
    <definedName name="IQ_RETURN_EQUITY_HIGH_EST_REUT" hidden="1">"c3985"</definedName>
    <definedName name="IQ_RETURN_EQUITY_LOW_EST_REUT" hidden="1">"c3986"</definedName>
    <definedName name="IQ_RETURN_EQUITY_MEDIAN_EST_REUT" hidden="1">"c3984"</definedName>
    <definedName name="IQ_RETURN_EQUITY_NUM_EST_REUT" hidden="1">"c3987"</definedName>
    <definedName name="IQ_RETURN_EQUITY_STDDEV_EST_REUT" hidden="1">"c3988"</definedName>
    <definedName name="IQ_RETURN_INVESTMENT" hidden="1">"c1421"</definedName>
    <definedName name="IQ_REV" hidden="1">"c1122"</definedName>
    <definedName name="IQ_REV_BEFORE_LL" hidden="1">"c1123"</definedName>
    <definedName name="IQ_REV_STDDEV_EST" hidden="1">"c1124"</definedName>
    <definedName name="IQ_REV_STDDEV_EST_REUT" hidden="1">"c3639"</definedName>
    <definedName name="IQ_REV_UTI" hidden="1">"c1125"</definedName>
    <definedName name="IQ_REVALUATION_GAINS_FDIC" hidden="1">"c6428"</definedName>
    <definedName name="IQ_REVALUATION_LOSSES_FDIC" hidden="1">"c6429"</definedName>
    <definedName name="IQ_REVENUE" hidden="1">"c1422"</definedName>
    <definedName name="IQ_REVENUE_10K" hidden="1">"IQ_REVENUE_10K"</definedName>
    <definedName name="IQ_REVENUE_10Q" hidden="1">"IQ_REVENUE_10Q"</definedName>
    <definedName name="IQ_REVENUE_10Q1" hidden="1">"IQ_REVENUE_10Q1"</definedName>
    <definedName name="IQ_REVENUE_ACT_OR_EST_REUT" hidden="1">"c5461"</definedName>
    <definedName name="IQ_REVENUE_EST" hidden="1">"c1126"</definedName>
    <definedName name="IQ_REVENUE_EST_1" hidden="1">"IQ_REVENUE_EST_1"</definedName>
    <definedName name="IQ_REVENUE_EST_BOTTOM_UP_REUT" hidden="1">"c5496"</definedName>
    <definedName name="IQ_REVENUE_EST_REUT" hidden="1">"c3634"</definedName>
    <definedName name="IQ_REVENUE_GROWTH_1" hidden="1">"IQ_REVENUE_GROWTH_1"</definedName>
    <definedName name="IQ_REVENUE_GROWTH_2" hidden="1">"IQ_REVENUE_GROWTH_2"</definedName>
    <definedName name="IQ_REVENUE_HIGH_EST" hidden="1">"c1127"</definedName>
    <definedName name="IQ_REVENUE_HIGH_EST_REUT" hidden="1">"c3636"</definedName>
    <definedName name="IQ_REVENUE_LOW_EST" hidden="1">"c1128"</definedName>
    <definedName name="IQ_REVENUE_LOW_EST_REUT" hidden="1">"c3637"</definedName>
    <definedName name="IQ_REVENUE_MEDIAN_EST" hidden="1">"c1662"</definedName>
    <definedName name="IQ_REVENUE_MEDIAN_EST_REUT" hidden="1">"c3635"</definedName>
    <definedName name="IQ_REVENUE_NUM_EST" hidden="1">"c1129"</definedName>
    <definedName name="IQ_REVENUE_NUM_EST_REUT" hidden="1">"c3638"</definedName>
    <definedName name="IQ_REVISION_DATE" hidden="1">38938.4095486111</definedName>
    <definedName name="IQ_REVISION_DATE_" hidden="1">39618.6023611111</definedName>
    <definedName name="IQ_REVOLVING_SECURED_1_–4_NON_ACCRUAL_FFIEC" hidden="1">"c15565"</definedName>
    <definedName name="IQ_RISK_ADJ_BANK_ASSETS" hidden="1">"c2670"</definedName>
    <definedName name="IQ_RISK_WEIGHTED_ASSETS_FDIC" hidden="1">"c6370"</definedName>
    <definedName name="IQ_ROYALTY_REVENUE_COAL" hidden="1">"c15932"</definedName>
    <definedName name="IQ_SALARY" hidden="1">"c1130"</definedName>
    <definedName name="IQ_SALARY_FDIC" hidden="1">"c6576"</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S_MARKETING" hidden="1">"c2240"</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EC_PURCHASED_RESELL" hidden="1">"c5513"</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NET_CHARGE_OFFS_FDIC" hidden="1">"c6631"</definedName>
    <definedName name="IQ_SECURED_FARMLAND_RECOVERIES_FDIC" hidden="1">"c6612"</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ISSUED_STATES_FDIC" hidden="1">"c6300"</definedName>
    <definedName name="IQ_SECURITIES_LENT_FDIC" hidden="1">"c6532"</definedName>
    <definedName name="IQ_SECURITIES_UNDERWRITING_FDIC" hidden="1">"c6529"</definedName>
    <definedName name="IQ_SECURITY_BORROW" hidden="1">"c1152"</definedName>
    <definedName name="IQ_SECURITY_LEVEL" hidden="1">"c2159"</definedName>
    <definedName name="IQ_SECURITY_NOTES" hidden="1">"c2202"</definedName>
    <definedName name="IQ_SECURITY_OWN" hidden="1">"c1153"</definedName>
    <definedName name="IQ_SECURITY_RESELL" hidden="1">"c1154"</definedName>
    <definedName name="IQ_SECURITY_TYPE" hidden="1">"c2158"</definedName>
    <definedName name="IQ_SEPARATE_ACCT_ASSETS" hidden="1">"c1155"</definedName>
    <definedName name="IQ_SEPARATE_ACCT_LIAB" hidden="1">"c1156"</definedName>
    <definedName name="IQ_SERV_CHARGE_DEPOSITS" hidden="1">"c1157"</definedName>
    <definedName name="IQ_SERVICE_CHARGES_FDIC" hidden="1">"c6572"</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OUTSTANDING" hidden="1">"c1347"</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TERM_INVEST" hidden="1">"c1425"</definedName>
    <definedName name="IQ_SMALL_INT_BEAR_CD" hidden="1">"c1166"</definedName>
    <definedName name="IQ_SOFTWARE" hidden="1">"c1167"</definedName>
    <definedName name="IQ_SOURCE" hidden="1">"c1168"</definedName>
    <definedName name="IQ_SP_BANK" hidden="1">"c2637"</definedName>
    <definedName name="IQ_SP_BANK_ACTION" hidden="1">"c2636"</definedName>
    <definedName name="IQ_SP_BANK_DATE" hidden="1">"c2635"</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OUTLOOK_WATCH" hidden="1">"c2639"</definedName>
    <definedName name="IQ_SP_OUTLOOK_WATCH_DATE" hidden="1">"c2638"</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UTI" hidden="1">"c1198"</definedName>
    <definedName name="IQ_ST_NOTE_RECEIV" hidden="1">"c1199"</definedName>
    <definedName name="IQ_STATE" hidden="1">"c1200"</definedName>
    <definedName name="IQ_STATES_NONTRANSACTION_ACCOUNTS_FDIC" hidden="1">"c6547"</definedName>
    <definedName name="IQ_STATES_TOTAL_DEPOSITS_FDIC" hidden="1">"c6473"</definedName>
    <definedName name="IQ_STATES_TRANSACTION_ACCOUNTS_FDIC" hidden="1">"c6539"</definedName>
    <definedName name="IQ_STATUTORY_SURPLUS" hidden="1">"c1201"</definedName>
    <definedName name="IQ_STOCK_BASED" hidden="1">"c1202"</definedName>
    <definedName name="IQ_STOCK_BASED_AT" hidden="1">"c2999"</definedName>
    <definedName name="IQ_STOCK_BASED_CF" hidden="1">"c1203"</definedName>
    <definedName name="IQ_STOCK_BASED_COGS" hidden="1">"c2990"</definedName>
    <definedName name="IQ_STOCK_BASED_COMP" hidden="1">"c3512"</definedName>
    <definedName name="IQ_STOCK_BASED_COMP_PRETAX" hidden="1">"c3510"</definedName>
    <definedName name="IQ_STOCK_BASED_COMP_TAX" hidden="1">"c3511"</definedName>
    <definedName name="IQ_STOCK_BASED_GA" hidden="1">"c2993"</definedName>
    <definedName name="IQ_STOCK_BASED_OTHER" hidden="1">"c2995"</definedName>
    <definedName name="IQ_STOCK_BASED_RD" hidden="1">"c2991"</definedName>
    <definedName name="IQ_STOCK_BASED_SGA" hidden="1">"c2994"</definedName>
    <definedName name="IQ_STOCK_BASED_SM" hidden="1">"c2992"</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TEGY_NOTE" hidden="1">"c6791"</definedName>
    <definedName name="IQ_STRIKE_PRICE_ISSUED" hidden="1">"c1645"</definedName>
    <definedName name="IQ_STRIKE_PRICE_OS" hidden="1">"c1646"</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RPLUS_FDIC" hidden="1">"c6351"</definedName>
    <definedName name="IQ_SVA" hidden="1">"c1214"</definedName>
    <definedName name="IQ_TARGET_PRICE_NUM" hidden="1">"c1653"</definedName>
    <definedName name="IQ_TARGET_PRICE_NUM_REUT" hidden="1">"c5319"</definedName>
    <definedName name="IQ_TARGET_PRICE_STDDEV" hidden="1">"c1654"</definedName>
    <definedName name="IQ_TARGET_PRICE_STDDEV_REUT" hidden="1">"c5320"</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SHARE" hidden="1">"c1217"</definedName>
    <definedName name="IQ_TEMPLATE" hidden="1">"c1521"</definedName>
    <definedName name="IQ_TENANT" hidden="1">"c1218"</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_REUT" hidden="1">"c4054"</definedName>
    <definedName name="IQ_TEV_EBITDA" hidden="1">"c1222"</definedName>
    <definedName name="IQ_TEV_EBITDA_AVG" hidden="1">"c1223"</definedName>
    <definedName name="IQ_TEV_EBITDA_FWD" hidden="1">"c1224"</definedName>
    <definedName name="IQ_TEV_EBITDA_FWD_REUT" hidden="1">"c4050"</definedName>
    <definedName name="IQ_TEV_EMPLOYEE_AVG" hidden="1">"c1225"</definedName>
    <definedName name="IQ_TEV_TOTAL_REV" hidden="1">"c1226"</definedName>
    <definedName name="IQ_TEV_TOTAL_REV_AVG" hidden="1">"c1227"</definedName>
    <definedName name="IQ_TEV_TOTAL_REV_FWD" hidden="1">"c1228"</definedName>
    <definedName name="IQ_TEV_TOTAL_REV_FWD_REUT" hidden="1">"c4051"</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RISK_BASED_CAPITAL_RATIO_FDIC" hidden="1">"c6746"</definedName>
    <definedName name="IQ_TIER_ONE_CAPITAL" hidden="1">"c2667"</definedName>
    <definedName name="IQ_TIER_ONE_FDIC" hidden="1">"c6369"</definedName>
    <definedName name="IQ_TIER_ONE_RATIO" hidden="1">"c1229"</definedName>
    <definedName name="IQ_TIER_TWO_CAPITAL" hidden="1">"c2669"</definedName>
    <definedName name="IQ_TIME_DEP" hidden="1">"c1230"</definedName>
    <definedName name="IQ_TIME_DEPOSITS_LESS_THAN_100K_FDIC" hidden="1">"c6465"</definedName>
    <definedName name="IQ_TIME_DEPOSITS_MORE_THAN_100K_FDIC" hidden="1">"c6470"</definedName>
    <definedName name="IQ_TODAY" hidden="1">0</definedName>
    <definedName name="IQ_TOT_ADJ_INC" hidden="1">"c1616"</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FDIC" hidden="1">"c6339"</definedName>
    <definedName name="IQ_TOTAL_AVG_CE_TOTAL_AVG_ASSETS" hidden="1">"c1241"</definedName>
    <definedName name="IQ_TOTAL_AVG_EQUITY_TOTAL_AVG_ASSETS" hidden="1">"c1242"</definedName>
    <definedName name="IQ_TOTAL_BANK_CAPITAL" hidden="1">"c2668"</definedName>
    <definedName name="IQ_TOTAL_CA" hidden="1">"c1243"</definedName>
    <definedName name="IQ_TOTAL_CAP" hidden="1">"c1507"</definedName>
    <definedName name="IQ_TOTAL_CAPITAL_RATIO" hidden="1">"c1244"</definedName>
    <definedName name="IQ_TOTAL_CASH_DIVID" hidden="1">"c1455"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"c2122"</definedName>
    <definedName name="IQ_TOTAL_CL" hidden="1">"c1245"</definedName>
    <definedName name="IQ_TOTAL_COMMON" hidden="1">"c1411"</definedName>
    <definedName name="IQ_TOTAL_COMMON_EQUITY" hidden="1">"c1246"</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EBITDA" hidden="1">"c1249"</definedName>
    <definedName name="IQ_TOTAL_DEBT_EBITDA_CAPEX" hidden="1">"c2948"</definedName>
    <definedName name="IQ_TOTAL_DEBT_EQUITY" hidden="1">"c1250"</definedName>
    <definedName name="IQ_TOTAL_DEBT_EXCL_FIN" hidden="1">"c2937"</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POSITS" hidden="1">"c1265"</definedName>
    <definedName name="IQ_TOTAL_DEPOSITS_FDIC" hidden="1">"c6342"</definedName>
    <definedName name="IQ_TOTAL_DIV_PAID_CF" hidden="1">"c1266"</definedName>
    <definedName name="IQ_TOTAL_EMPLOYEE" hidden="1">"c1522"</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INTEREST_EXP" hidden="1">"c1382"</definedName>
    <definedName name="IQ_TOTAL_INVENTORY" hidden="1">"c1385"</definedName>
    <definedName name="IQ_TOTAL_INVEST" hidden="1">"c1275"</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FDIC" hidden="1">"c6348"</definedName>
    <definedName name="IQ_TOTAL_LOANS" hidden="1">"c5653"</definedName>
    <definedName name="IQ_TOTAL_LONG_DEBT" hidden="1">"c1617"</definedName>
    <definedName name="IQ_TOTAL_NON_REC" hidden="1">"c1444"</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VED_RESERVES_NGL" hidden="1">"c2924"</definedName>
    <definedName name="IQ_TOTAL_PROVED_RESERVES_OIL" hidden="1">"c2040"</definedName>
    <definedName name="IQ_TOTAL_RECEIV" hidden="1">"c1293"</definedName>
    <definedName name="IQ_TOTAL_RECOVERIES_FDIC" hidden="1">"c6622"</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UTI" hidden="1">"c1308"</definedName>
    <definedName name="IQ_TOTAL_REVENUE" hidden="1">"c1436"</definedName>
    <definedName name="IQ_TOTAL_RISK_BASED_CAPITAL_RATIO_FDIC" hidden="1">"c6747"</definedName>
    <definedName name="IQ_TOTAL_SECURITIES_FDIC" hidden="1">"c6306"</definedName>
    <definedName name="IQ_TOTAL_SPECIAL" hidden="1">"c1618"</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"c2119"</definedName>
    <definedName name="IQ_TOTAL_TIME_DEPOSITS_FDIC" hidden="1">"c6497"</definedName>
    <definedName name="IQ_TOTAL_TIME_SAVINGS_DEPOSITS_FDIC" hidden="1">"c6498"</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UTI" hidden="1">"c5521"</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PCT_SHARES" hidden="1">"c2416"</definedName>
    <definedName name="IQ_TR_RATING_FEES" hidden="1">"c2275"</definedName>
    <definedName name="IQ_TR_REG_EFFECT_DATE" hidden="1">"c2264"</definedName>
    <definedName name="IQ_TR_REG_FILED_DATE" hidden="1">"c2263"</definedName>
    <definedName name="IQ_TR_RENEWAL_BUYBACK" hidden="1">"c2413"</definedName>
    <definedName name="IQ_TR_ROUND_NUMBER" hidden="1">"c2295"</definedName>
    <definedName name="IQ_TR_SEC_FEES" hidden="1">"c2274"</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"c2298"</definedName>
    <definedName name="IQ_TR_TERM_FEE_PCT" hidden="1">"c2297"</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DIC" hidden="1">"c6328"</definedName>
    <definedName name="IQ_TRADING_CURRENCY" hidden="1">"c2212"</definedName>
    <definedName name="IQ_TRADING_LIABILITIES_FDIC" hidden="1">"c6344"</definedName>
    <definedName name="IQ_TRANSACTION_ACCOUNTS_FDIC" hidden="1">"c6544"</definedName>
    <definedName name="IQ_TREASURY" hidden="1">"c1311"</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UST_INC" hidden="1">"c1319"</definedName>
    <definedName name="IQ_TRUST_PREF" hidden="1">"c1320"</definedName>
    <definedName name="IQ_TRUST_PREFERRED" hidden="1">"c3029"</definedName>
    <definedName name="IQ_TRUST_PREFERRED_PCT" hidden="1">"c3030"</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SECURED_DEBT" hidden="1">"c2548"</definedName>
    <definedName name="IQ_UNSECURED_DEBT_PCT" hidden="1">"c2549"</definedName>
    <definedName name="IQ_UNUSED_LOAN_COMMITMENTS_FDIC" hidden="1">"c6368"</definedName>
    <definedName name="IQ_UNUSUAL_EXP" hidden="1">"c1456"</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TREASURY_SECURITIES_FDIC" hidden="1">"c6298"</definedName>
    <definedName name="IQ_UTIL_PPE_NET" hidden="1">"c1620"</definedName>
    <definedName name="IQ_UTIL_REV" hidden="1">"c2091"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C_REVENUE_FDIC" hidden="1">"c6667"</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EK2">50000</definedName>
    <definedName name="IQ_WEIGHTED_AVG_PRICE" hidden="1">"c1334"</definedName>
    <definedName name="IQ_WIP_INV" hidden="1">"c1335"</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TD" hidden="1">3000</definedName>
    <definedName name="IQ_YTD2">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CURRENT_BOOKMARK" hidden="1">0</definedName>
    <definedName name="IQRA10" hidden="1">"$A$11:$A$262"</definedName>
    <definedName name="IQRA8" hidden="1">"$A$9:$A$195"</definedName>
    <definedName name="IQRAA81" hidden="1">"$AA$82"</definedName>
    <definedName name="IQRAB81" hidden="1">"$AB$82"</definedName>
    <definedName name="IQRAC81" hidden="1">"$AC$82"</definedName>
    <definedName name="IQRAD81" hidden="1">"$AD$82"</definedName>
    <definedName name="IQRAE81" hidden="1">"$AE$82"</definedName>
    <definedName name="IQRAF81" hidden="1">"$AF$82"</definedName>
    <definedName name="IQRAG81" hidden="1">"$AG$82"</definedName>
    <definedName name="IQRAH81" hidden="1">"$AH$82"</definedName>
    <definedName name="IQRAI81" hidden="1">"$AI$82"</definedName>
    <definedName name="IQRAJ81" hidden="1">"$AJ$82"</definedName>
    <definedName name="IQRAK81" hidden="1">"$AK$82"</definedName>
    <definedName name="IQRAL81" hidden="1">"$AL$82"</definedName>
    <definedName name="IQRAM81" hidden="1">"$AM$82"</definedName>
    <definedName name="IQRAN81" hidden="1">"$AN$82"</definedName>
    <definedName name="IQRAO81" hidden="1">"$AO$82"</definedName>
    <definedName name="IQRAP81" hidden="1">"$AP$82"</definedName>
    <definedName name="IQRAQ81" hidden="1">"$AQ$82"</definedName>
    <definedName name="IQRAR81" hidden="1">"$AR$82"</definedName>
    <definedName name="IQRAS81" hidden="1">"$AS$82"</definedName>
    <definedName name="IQRAT81" hidden="1">"$AT$82"</definedName>
    <definedName name="IQRAU81" hidden="1">"$AU$82"</definedName>
    <definedName name="IQRAV81" hidden="1">"$AV$82"</definedName>
    <definedName name="IQRAW81" hidden="1">"$AW$82"</definedName>
    <definedName name="IQRAX81" hidden="1">"$AX$82"</definedName>
    <definedName name="IQRAY81" hidden="1">"$AY$82"</definedName>
    <definedName name="IQRAZ81" hidden="1">"$AZ$82"</definedName>
    <definedName name="IQRB15" hidden="1">"$B$16:$B$17"</definedName>
    <definedName name="IQRB17" hidden="1">"$B$18:$B$22"</definedName>
    <definedName name="IQRB18" hidden="1">"$B$19:$B$23"</definedName>
    <definedName name="IQRB19" hidden="1">"$B$20:$B$24"</definedName>
    <definedName name="IQRB20" hidden="1">"$B$21:$B$25"</definedName>
    <definedName name="IQRB21" hidden="1">"$B$22:$B$26"</definedName>
    <definedName name="IQRB22" hidden="1">"$B$23:$B$27"</definedName>
    <definedName name="IQRB23" hidden="1">"$B$24:$B$28"</definedName>
    <definedName name="IQRB24" hidden="1">"$B$25:$B$29"</definedName>
    <definedName name="IQRB32" hidden="1">"$B$33:$B$37"</definedName>
    <definedName name="IQRB33" hidden="1">"$B$34:$B$38"</definedName>
    <definedName name="IQRB34" hidden="1">"$B$35:$B$39"</definedName>
    <definedName name="IQRB8" hidden="1">"$B$9:$B$195"</definedName>
    <definedName name="IQRBA81" hidden="1">"$BA$82"</definedName>
    <definedName name="IQRBB81" hidden="1">"$BB$82"</definedName>
    <definedName name="IQRBC81" hidden="1">"$BC$82"</definedName>
    <definedName name="IQRBD81" hidden="1">"$BD$82"</definedName>
    <definedName name="IQRBE81" hidden="1">"$BE$82"</definedName>
    <definedName name="IQRBetaP26">#REF!</definedName>
    <definedName name="IQRBetaP38">#REF!</definedName>
    <definedName name="IQRBetaP68">#REF!</definedName>
    <definedName name="IQRBF81" hidden="1">"$BF$82"</definedName>
    <definedName name="IQRBG81" hidden="1">"$BG$82"</definedName>
    <definedName name="IQRBH81" hidden="1">"$BH$82"</definedName>
    <definedName name="IQRBI81" hidden="1">"$BI$82"</definedName>
    <definedName name="IQRBJ81" hidden="1">"$BJ$82"</definedName>
    <definedName name="IQRBK81" hidden="1">"$BK$82"</definedName>
    <definedName name="IQRBL81" hidden="1">"$BL$82"</definedName>
    <definedName name="IQRBM81" hidden="1">"$BM$82"</definedName>
    <definedName name="IQRBN81" hidden="1">"$BN$82"</definedName>
    <definedName name="IQRBO81" hidden="1">"$BO$82"</definedName>
    <definedName name="IQRBP81" hidden="1">"$BP$82"</definedName>
    <definedName name="IQRC11" hidden="1">"$C$12:$C$29"</definedName>
    <definedName name="IQRC15" hidden="1">"$C$16:$C$20"</definedName>
    <definedName name="IQRC24" hidden="1">"$C$25:$C$29"</definedName>
    <definedName name="IQRC35" hidden="1">"$C$36:$C$41"</definedName>
    <definedName name="IQRC45" hidden="1">"$C$46:$C$51"</definedName>
    <definedName name="IQRC46" hidden="1">"$C$47:$C$55"</definedName>
    <definedName name="IQRC60" hidden="1">"$C$61"</definedName>
    <definedName name="IQRC64" hidden="1">"$C$65:$C$66"</definedName>
    <definedName name="IQRC71" hidden="1">"$C$72:$C$76"</definedName>
    <definedName name="IQRC8" hidden="1">"$C$9:$C$195"</definedName>
    <definedName name="IQRC81" hidden="1">"$C$82:$C$83"</definedName>
    <definedName name="IQRD11" hidden="1">"$D$12:$D$29"</definedName>
    <definedName name="IQRD114" hidden="1">"$D$115:$D$123"</definedName>
    <definedName name="IQRD12" hidden="1">"$D$13:$D$30"</definedName>
    <definedName name="IQRD128" hidden="1">"$D$129:$D$131"</definedName>
    <definedName name="IQRD136" hidden="1">"$D$137:$D$140"</definedName>
    <definedName name="IQRD147" hidden="1">"$D$148:$D$153"</definedName>
    <definedName name="IQRD15" hidden="1">"$D$16:$D$17"</definedName>
    <definedName name="IQRD158" hidden="1">"$D$159:$D$161"</definedName>
    <definedName name="IQRD166" hidden="1">"$D$167:$D$179"</definedName>
    <definedName name="IQRD186" hidden="1">"$D$187:$D$199"</definedName>
    <definedName name="IQRD35" hidden="1">"$D$36:$D$41"</definedName>
    <definedName name="IQRD46" hidden="1">"$D$47:$D$55"</definedName>
    <definedName name="IQRD60" hidden="1">"$D$61"</definedName>
    <definedName name="IQRD64" hidden="1">"$D$65:$D$66"</definedName>
    <definedName name="IQRD71" hidden="1">"$D$72:$D$76"</definedName>
    <definedName name="IQRD81" hidden="1">"$D$82:$D$83"</definedName>
    <definedName name="IQRD84" hidden="1">"$D$85:$D$88"</definedName>
    <definedName name="IQRD96" hidden="1">"$D$97:$D$107"</definedName>
    <definedName name="IQRE11" hidden="1">"$E$12:$E$29"</definedName>
    <definedName name="IQRE114" hidden="1">"$E$115:$E$123"</definedName>
    <definedName name="IQRE12" hidden="1">"$E$13:$E$30"</definedName>
    <definedName name="IQRE128" hidden="1">"$E$129:$E$131"</definedName>
    <definedName name="IQRE136" hidden="1">"$E$137:$E$140"</definedName>
    <definedName name="IQRE147" hidden="1">"$E$148:$E$153"</definedName>
    <definedName name="IQRE158" hidden="1">"$E$159:$E$161"</definedName>
    <definedName name="IQRE166" hidden="1">"$E$167:$E$179"</definedName>
    <definedName name="IQRE186" hidden="1">"$E$187:$E$199"</definedName>
    <definedName name="IQRE35" hidden="1">"$E$36:$E$41"</definedName>
    <definedName name="IQRE46" hidden="1">"$E$47:$E$55"</definedName>
    <definedName name="IQRE60" hidden="1">"$E$61"</definedName>
    <definedName name="IQRE64" hidden="1">"$E$65:$E$66"</definedName>
    <definedName name="IQRE71" hidden="1">"$E$72:$E$76"</definedName>
    <definedName name="IQRE81" hidden="1">"$E$82:$E$83"</definedName>
    <definedName name="IQRE84" hidden="1">"$E$85:$E$88"</definedName>
    <definedName name="IQRE88" hidden="1">"$E$89:$E$93"</definedName>
    <definedName name="IQRE96" hidden="1">"$E$97:$E$107"</definedName>
    <definedName name="IQREBITDABP34" hidden="1">#REF!</definedName>
    <definedName name="IQREBITDABP35" hidden="1">#REF!</definedName>
    <definedName name="IQREBITDABP36" hidden="1">#REF!</definedName>
    <definedName name="IQREBITDABP37" hidden="1">#REF!</definedName>
    <definedName name="IQREBITDABP38" hidden="1">#REF!</definedName>
    <definedName name="IQREBITDABP39" hidden="1">#REF!</definedName>
    <definedName name="IQREBITDABP40" hidden="1">#REF!</definedName>
    <definedName name="IQREBITDABP41" hidden="1">#REF!</definedName>
    <definedName name="IQREBITDABP42" hidden="1">#REF!</definedName>
    <definedName name="IQREBITDABP43" hidden="1">#REF!</definedName>
    <definedName name="IQREBITDABP44" hidden="1">#REF!</definedName>
    <definedName name="IQREBITDABP45" hidden="1">#REF!</definedName>
    <definedName name="IQREBITDABP47" hidden="1">#REF!</definedName>
    <definedName name="IQREBITDABP48" hidden="1">#REF!</definedName>
    <definedName name="IQREBITDABP49" hidden="1">#REF!</definedName>
    <definedName name="IQREBITDABP50" hidden="1">#REF!</definedName>
    <definedName name="IQREBITDABP51" hidden="1">#REF!</definedName>
    <definedName name="IQREBITDABP52" hidden="1">#REF!</definedName>
    <definedName name="IQREBITDABP53" hidden="1">#REF!</definedName>
    <definedName name="IQREV_EBITDAF6" hidden="1">#REF!</definedName>
    <definedName name="IQRF11" hidden="1">"$F$12:$F$29"</definedName>
    <definedName name="IQRF114" hidden="1">"$F$115:$F$123"</definedName>
    <definedName name="IQRF12" hidden="1">"$F$13:$F$30"</definedName>
    <definedName name="IQRF128" hidden="1">"$F$129:$F$131"</definedName>
    <definedName name="IQRF136" hidden="1">"$F$137:$F$140"</definedName>
    <definedName name="IQRF147" hidden="1">"$F$148:$F$153"</definedName>
    <definedName name="IQRF158" hidden="1">"$F$159:$F$161"</definedName>
    <definedName name="IQRF166" hidden="1">"$F$167:$F$179"</definedName>
    <definedName name="IQRF186" hidden="1">"$F$187:$F$199"</definedName>
    <definedName name="IQRF35" hidden="1">"$F$36:$F$41"</definedName>
    <definedName name="IQRF46" hidden="1">"$F$47:$F$55"</definedName>
    <definedName name="IQRF6" hidden="1">"$F$7:$F$1013"</definedName>
    <definedName name="IQRF60" hidden="1">"$F$61"</definedName>
    <definedName name="IQRF64" hidden="1">"$F$65:$F$66"</definedName>
    <definedName name="IQRF71" hidden="1">"$F$72:$F$76"</definedName>
    <definedName name="IQRF81" hidden="1">"$F$82:$F$83"</definedName>
    <definedName name="IQRF84" hidden="1">"$F$85:$F$88"</definedName>
    <definedName name="IQRF96" hidden="1">"$F$97:$F$107"</definedName>
    <definedName name="IQRG11" hidden="1">"$G$12:$G$29"</definedName>
    <definedName name="IQRG114" hidden="1">"$G$115:$G$123"</definedName>
    <definedName name="IQRG12" hidden="1">"$G$13:$G$30"</definedName>
    <definedName name="IQRG128" hidden="1">"$G$129:$G$131"</definedName>
    <definedName name="IQRG136" hidden="1">"$G$137:$G$140"</definedName>
    <definedName name="IQRG147" hidden="1">"$G$148:$G$153"</definedName>
    <definedName name="IQRG158" hidden="1">"$G$159:$G$161"</definedName>
    <definedName name="IQRG166" hidden="1">"$G$167:$G$179"</definedName>
    <definedName name="IQRG186" hidden="1">"$G$187:$G$199"</definedName>
    <definedName name="IQRG35" hidden="1">"$G$36:$G$41"</definedName>
    <definedName name="IQRG46" hidden="1">"$G$47:$G$55"</definedName>
    <definedName name="IQRG60" hidden="1">"$G$61"</definedName>
    <definedName name="IQRG64" hidden="1">"$G$65:$G$66"</definedName>
    <definedName name="IQRG71" hidden="1">"$G$72:$G$76"</definedName>
    <definedName name="IQRG81" hidden="1">"$G$82:$G$83"</definedName>
    <definedName name="IQRG84" hidden="1">"$G$85:$G$88"</definedName>
    <definedName name="IQRG96" hidden="1">"$G$97:$G$107"</definedName>
    <definedName name="IQRH11" hidden="1">"$H$12:$H$29"</definedName>
    <definedName name="IQRH114" hidden="1">"$H$115:$H$123"</definedName>
    <definedName name="IQRH12" hidden="1">"$H$13:$H$30"</definedName>
    <definedName name="IQRH128" hidden="1">"$H$129:$H$131"</definedName>
    <definedName name="IQRH136" hidden="1">"$H$137:$H$140"</definedName>
    <definedName name="IQRH147" hidden="1">"$H$148:$H$153"</definedName>
    <definedName name="IQRH158" hidden="1">"$H$159:$H$161"</definedName>
    <definedName name="IQRH166" hidden="1">"$H$167:$H$179"</definedName>
    <definedName name="IQRH186" hidden="1">"$H$187:$H$199"</definedName>
    <definedName name="IQRH35" hidden="1">"$H$36:$H$41"</definedName>
    <definedName name="IQRH46" hidden="1">"$H$47:$H$55"</definedName>
    <definedName name="IQRH60" hidden="1">"$H$61"</definedName>
    <definedName name="IQRH64" hidden="1">"$H$65:$H$66"</definedName>
    <definedName name="IQRH71" hidden="1">"$H$72:$H$76"</definedName>
    <definedName name="IQRH81" hidden="1">"$H$82:$H$83"</definedName>
    <definedName name="IQRH84" hidden="1">"$H$85:$H$88"</definedName>
    <definedName name="IQRH96" hidden="1">"$H$97:$H$107"</definedName>
    <definedName name="IQRI11" hidden="1">"$I$12:$I$29"</definedName>
    <definedName name="IQRI114" hidden="1">"$I$115:$I$123"</definedName>
    <definedName name="IQRI12" hidden="1">"$I$13:$I$30"</definedName>
    <definedName name="IQRI128" hidden="1">"$I$129:$I$131"</definedName>
    <definedName name="IQRI136" hidden="1">"$I$137:$I$140"</definedName>
    <definedName name="IQRI147" hidden="1">"$I$148:$I$153"</definedName>
    <definedName name="IQRI158" hidden="1">"$I$159:$I$161"</definedName>
    <definedName name="IQRI166" hidden="1">"$I$167:$I$179"</definedName>
    <definedName name="IQRI186" hidden="1">"$I$187:$I$199"</definedName>
    <definedName name="IQRI35" hidden="1">"$I$36:$I$41"</definedName>
    <definedName name="IQRI46" hidden="1">"$I$47:$I$55"</definedName>
    <definedName name="IQRI60" hidden="1">"$I$61"</definedName>
    <definedName name="IQRI64" hidden="1">"$I$65:$I$66"</definedName>
    <definedName name="IQRI71" hidden="1">"$I$72:$I$76"</definedName>
    <definedName name="IQRI81" hidden="1">"$I$82:$I$83"</definedName>
    <definedName name="IQRI84" hidden="1">"$I$85:$I$88"</definedName>
    <definedName name="IQRI96" hidden="1">"$I$97:$I$107"</definedName>
    <definedName name="IQRJ11" hidden="1">"$J$12:$J$29"</definedName>
    <definedName name="IQRJ114" hidden="1">"$J$115:$J$123"</definedName>
    <definedName name="IQRJ12" hidden="1">"$J$13:$J$30"</definedName>
    <definedName name="IQRJ128" hidden="1">"$J$129:$J$131"</definedName>
    <definedName name="IQRJ136" hidden="1">"$J$137:$J$140"</definedName>
    <definedName name="IQRJ147" hidden="1">"$J$148:$J$153"</definedName>
    <definedName name="IQRJ158" hidden="1">"$J$159:$J$161"</definedName>
    <definedName name="IQRJ166" hidden="1">"$J$167:$J$179"</definedName>
    <definedName name="IQRJ186" hidden="1">"$J$187:$J$199"</definedName>
    <definedName name="IQRJ35" hidden="1">"$J$36:$J$41"</definedName>
    <definedName name="IQRJ46" hidden="1">"$J$47:$J$55"</definedName>
    <definedName name="IQRJ60" hidden="1">"$J$61"</definedName>
    <definedName name="IQRJ64" hidden="1">"$J$65:$J$66"</definedName>
    <definedName name="IQRJ71" hidden="1">"$J$72:$J$76"</definedName>
    <definedName name="IQRJ81" hidden="1">"$J$82:$J$83"</definedName>
    <definedName name="IQRJ84" hidden="1">"$J$85:$J$88"</definedName>
    <definedName name="IQRJ96" hidden="1">"$J$97:$J$107"</definedName>
    <definedName name="IQRK11" hidden="1">"$K$12:$K$29"</definedName>
    <definedName name="IQRK114" hidden="1">"$K$115:$K$123"</definedName>
    <definedName name="IQRK12" hidden="1">"$K$13:$K$30"</definedName>
    <definedName name="IQRK128" hidden="1">"$K$129:$K$131"</definedName>
    <definedName name="IQRK136" hidden="1">"$K$137:$K$140"</definedName>
    <definedName name="IQRK147" hidden="1">"$K$148:$K$153"</definedName>
    <definedName name="IQRK158" hidden="1">"$K$159:$K$161"</definedName>
    <definedName name="IQRK166" hidden="1">"$K$167:$K$179"</definedName>
    <definedName name="IQRK186" hidden="1">"$K$187:$K$199"</definedName>
    <definedName name="IQRK35" hidden="1">"$K$36:$K$41"</definedName>
    <definedName name="IQRK46" hidden="1">"$K$47:$K$55"</definedName>
    <definedName name="IQRK60" hidden="1">"$K$61"</definedName>
    <definedName name="IQRK64" hidden="1">"$K$65:$K$66"</definedName>
    <definedName name="IQRK71" hidden="1">"$K$72:$K$76"</definedName>
    <definedName name="IQRK81" hidden="1">"$K$82:$K$83"</definedName>
    <definedName name="IQRK84" hidden="1">"$K$85:$K$88"</definedName>
    <definedName name="IQRK96" hidden="1">"$K$97:$K$107"</definedName>
    <definedName name="IQRL11" hidden="1">"$L$12:$L$29"</definedName>
    <definedName name="IQRL114" hidden="1">"$L$115:$L$123"</definedName>
    <definedName name="IQRL12" hidden="1">"$L$13:$L$30"</definedName>
    <definedName name="IQRL128" hidden="1">"$L$129:$L$131"</definedName>
    <definedName name="IQRL136" hidden="1">"$L$137:$L$140"</definedName>
    <definedName name="IQRL147" hidden="1">"$L$148:$L$153"</definedName>
    <definedName name="IQRL158" hidden="1">"$L$159:$L$161"</definedName>
    <definedName name="IQRL166" hidden="1">"$L$167:$L$179"</definedName>
    <definedName name="IQRL186" hidden="1">"$L$187:$L$199"</definedName>
    <definedName name="IQRL35" hidden="1">"$L$36:$L$41"</definedName>
    <definedName name="IQRL46" hidden="1">"$L$47:$L$55"</definedName>
    <definedName name="IQRL60" hidden="1">"$L$61"</definedName>
    <definedName name="IQRL64" hidden="1">"$L$65:$L$66"</definedName>
    <definedName name="IQRL71" hidden="1">"$L$72:$L$76"</definedName>
    <definedName name="IQRL81" hidden="1">"$L$82:$L$83"</definedName>
    <definedName name="IQRL84" hidden="1">"$L$85:$L$88"</definedName>
    <definedName name="IQRL96" hidden="1">"$L$97:$L$107"</definedName>
    <definedName name="IQRM11" hidden="1">"$M$12:$M$29"</definedName>
    <definedName name="IQRM114" hidden="1">"$M$115:$M$123"</definedName>
    <definedName name="IQRM12" hidden="1">"$M$13:$M$30"</definedName>
    <definedName name="IQRM128" hidden="1">"$M$129:$M$131"</definedName>
    <definedName name="IQRM136" hidden="1">"$M$137:$M$140"</definedName>
    <definedName name="IQRM147" hidden="1">"$M$148:$M$153"</definedName>
    <definedName name="IQRM158" hidden="1">"$M$159:$M$161"</definedName>
    <definedName name="IQRM166" hidden="1">"$M$167:$M$179"</definedName>
    <definedName name="IQRM186" hidden="1">"$M$187:$M$199"</definedName>
    <definedName name="IQRM35" hidden="1">"$M$36:$M$41"</definedName>
    <definedName name="IQRM46" hidden="1">"$M$47:$M$55"</definedName>
    <definedName name="IQRM60" hidden="1">"$M$61"</definedName>
    <definedName name="IQRM64" hidden="1">"$M$65:$M$66"</definedName>
    <definedName name="IQRM71" hidden="1">"$M$72:$M$76"</definedName>
    <definedName name="IQRM81" hidden="1">"$M$82:$M$83"</definedName>
    <definedName name="IQRM84" hidden="1">"$M$85:$M$88"</definedName>
    <definedName name="IQRM96" hidden="1">"$M$97:$M$107"</definedName>
    <definedName name="IQRMarketDataE12" hidden="1">#REF!</definedName>
    <definedName name="IQRMarketDataF12" hidden="1">#REF!</definedName>
    <definedName name="IQRN11" hidden="1">"$N$12:$N$29"</definedName>
    <definedName name="IQRN114" hidden="1">"$N$115:$N$123"</definedName>
    <definedName name="IQRN12" hidden="1">"$N$13:$N$30"</definedName>
    <definedName name="IQRN128" hidden="1">"$N$129:$N$131"</definedName>
    <definedName name="IQRN136" hidden="1">"$N$137:$N$140"</definedName>
    <definedName name="IQRN147" hidden="1">"$N$148:$N$153"</definedName>
    <definedName name="IQRN158" hidden="1">"$N$159:$N$161"</definedName>
    <definedName name="IQRN166" hidden="1">"$N$167:$N$179"</definedName>
    <definedName name="IQRN186" hidden="1">"$N$187:$N$199"</definedName>
    <definedName name="IQRN35" hidden="1">"$N$36:$N$41"</definedName>
    <definedName name="IQRN46" hidden="1">"$N$47:$N$55"</definedName>
    <definedName name="IQRN60" hidden="1">"$N$61"</definedName>
    <definedName name="IQRN64" hidden="1">"$N$65:$N$66"</definedName>
    <definedName name="IQRN71" hidden="1">"$N$72:$N$76"</definedName>
    <definedName name="IQRN81" hidden="1">"$N$82:$N$83"</definedName>
    <definedName name="IQRN84" hidden="1">"$N$85:$N$88"</definedName>
    <definedName name="IQRN96" hidden="1">"$N$97:$N$107"</definedName>
    <definedName name="IQRO11" hidden="1">"$O$12:$O$29"</definedName>
    <definedName name="IQRO114" hidden="1">"$O$115:$O$123"</definedName>
    <definedName name="IQRO12" hidden="1">"$O$13:$O$30"</definedName>
    <definedName name="IQRO128" hidden="1">"$O$129:$O$131"</definedName>
    <definedName name="IQRO136" hidden="1">"$O$137:$O$140"</definedName>
    <definedName name="IQRO147" hidden="1">"$O$148:$O$153"</definedName>
    <definedName name="IQRO158" hidden="1">"$O$159:$O$161"</definedName>
    <definedName name="IQRO166" hidden="1">"$O$167:$O$179"</definedName>
    <definedName name="IQRO186" hidden="1">"$O$187:$O$199"</definedName>
    <definedName name="IQRO35" hidden="1">"$O$36:$O$41"</definedName>
    <definedName name="IQRO39" hidden="1">"$O$40:$O$59"</definedName>
    <definedName name="IQRO46" hidden="1">"$O$47:$O$55"</definedName>
    <definedName name="IQRO60" hidden="1">"$O$61"</definedName>
    <definedName name="IQRO64" hidden="1">"$O$65:$O$66"</definedName>
    <definedName name="IQRO71" hidden="1">"$O$72:$O$76"</definedName>
    <definedName name="IQRO81" hidden="1">"$O$82:$O$83"</definedName>
    <definedName name="IQRO84" hidden="1">"$O$85:$O$88"</definedName>
    <definedName name="IQRO96" hidden="1">"$O$97:$O$107"</definedName>
    <definedName name="IQRP11" hidden="1">"$P$12:$P$29"</definedName>
    <definedName name="IQRP114" hidden="1">"$P$115:$P$123"</definedName>
    <definedName name="IQRP12" hidden="1">"$P$13:$P$30"</definedName>
    <definedName name="IQRP128" hidden="1">"$P$129:$P$131"</definedName>
    <definedName name="IQRP136" hidden="1">"$P$137:$P$140"</definedName>
    <definedName name="IQRP147" hidden="1">"$P$148:$P$153"</definedName>
    <definedName name="IQRP158" hidden="1">"$P$159:$P$161"</definedName>
    <definedName name="IQRP166" hidden="1">"$P$167:$P$179"</definedName>
    <definedName name="IQRP186" hidden="1">"$P$187:$P$199"</definedName>
    <definedName name="IQRP35" hidden="1">"$P$36:$P$41"</definedName>
    <definedName name="IQRP46" hidden="1">"$P$47:$P$55"</definedName>
    <definedName name="IQRP60" hidden="1">"$P$61"</definedName>
    <definedName name="IQRP64" hidden="1">"$P$65:$P$66"</definedName>
    <definedName name="IQRP71" hidden="1">"$P$72:$P$76"</definedName>
    <definedName name="IQRP81" hidden="1">"$P$82:$P$83"</definedName>
    <definedName name="IQRP84" hidden="1">"$P$85:$P$88"</definedName>
    <definedName name="IQRP96" hidden="1">"$P$97:$P$107"</definedName>
    <definedName name="IQRQ11" hidden="1">"$Q$12:$Q$29"</definedName>
    <definedName name="IQRQ114" hidden="1">"$Q$115:$Q$123"</definedName>
    <definedName name="IQRQ12" hidden="1">"$Q$13:$Q$30"</definedName>
    <definedName name="IQRQ128" hidden="1">"$Q$129:$Q$131"</definedName>
    <definedName name="IQRQ136" hidden="1">"$Q$137:$Q$140"</definedName>
    <definedName name="IQRQ147" hidden="1">"$Q$148:$Q$153"</definedName>
    <definedName name="IQRQ158" hidden="1">"$Q$159:$Q$161"</definedName>
    <definedName name="IQRQ166" hidden="1">"$Q$167:$Q$179"</definedName>
    <definedName name="IQRQ186" hidden="1">"$Q$187:$Q$199"</definedName>
    <definedName name="IQRQ35" hidden="1">"$Q$36:$Q$41"</definedName>
    <definedName name="IQRQ46" hidden="1">"$Q$47:$Q$55"</definedName>
    <definedName name="IQRQ60" hidden="1">"$Q$61"</definedName>
    <definedName name="IQRQ64" hidden="1">"$Q$65:$Q$66"</definedName>
    <definedName name="IQRQ71" hidden="1">"$Q$72:$Q$76"</definedName>
    <definedName name="IQRQ81" hidden="1">"$Q$82:$Q$83"</definedName>
    <definedName name="IQRQ84" hidden="1">"$Q$85:$Q$88"</definedName>
    <definedName name="IQRQ96" hidden="1">"$Q$97:$Q$107"</definedName>
    <definedName name="IQRR11" hidden="1">"$R$12:$R$29"</definedName>
    <definedName name="IQRR114" hidden="1">"$R$115:$R$123"</definedName>
    <definedName name="IQRR12" hidden="1">"$R$13:$R$30"</definedName>
    <definedName name="IQRR128" hidden="1">"$R$129:$R$131"</definedName>
    <definedName name="IQRR136" hidden="1">"$R$137:$R$140"</definedName>
    <definedName name="IQRR147" hidden="1">"$R$148:$R$153"</definedName>
    <definedName name="IQRR158" hidden="1">"$R$159:$R$161"</definedName>
    <definedName name="IQRR166" hidden="1">"$R$167:$R$179"</definedName>
    <definedName name="IQRR186" hidden="1">"$R$187:$R$199"</definedName>
    <definedName name="IQRR35" hidden="1">"$R$36:$R$41"</definedName>
    <definedName name="IQRR46" hidden="1">"$R$47:$R$55"</definedName>
    <definedName name="IQRR60" hidden="1">"$R$61"</definedName>
    <definedName name="IQRR64" hidden="1">"$R$65:$R$66"</definedName>
    <definedName name="IQRR71" hidden="1">"$R$72:$R$76"</definedName>
    <definedName name="IQRR81" hidden="1">"$R$82:$R$83"</definedName>
    <definedName name="IQRR84" hidden="1">"$R$85:$R$88"</definedName>
    <definedName name="IQRR96" hidden="1">"$R$97:$R$107"</definedName>
    <definedName name="IQRS11" hidden="1">"$S$12:$S$29"</definedName>
    <definedName name="IQRS114" hidden="1">"$S$115:$S$123"</definedName>
    <definedName name="IQRS12" hidden="1">"$S$13:$S$30"</definedName>
    <definedName name="IQRS128" hidden="1">"$S$129:$S$131"</definedName>
    <definedName name="IQRS136" hidden="1">"$S$137:$S$140"</definedName>
    <definedName name="IQRS147" hidden="1">"$S$148:$S$153"</definedName>
    <definedName name="IQRS158" hidden="1">"$S$159:$S$161"</definedName>
    <definedName name="IQRS166" hidden="1">"$S$167:$S$179"</definedName>
    <definedName name="IQRS186" hidden="1">"$S$187:$S$199"</definedName>
    <definedName name="IQRS35" hidden="1">"$S$36:$S$41"</definedName>
    <definedName name="IQRS46" hidden="1">"$S$47:$S$55"</definedName>
    <definedName name="IQRS60" hidden="1">"$S$61"</definedName>
    <definedName name="IQRS64" hidden="1">"$S$65:$S$66"</definedName>
    <definedName name="IQRS71" hidden="1">"$S$72:$S$76"</definedName>
    <definedName name="IQRS81" hidden="1">"$S$82:$S$83"</definedName>
    <definedName name="IQRS84" hidden="1">"$S$85:$S$88"</definedName>
    <definedName name="IQRS96" hidden="1">"$S$97:$S$107"</definedName>
    <definedName name="IQRT11" hidden="1">"$T$12:$T$29"</definedName>
    <definedName name="IQRT114" hidden="1">"$T$115:$T$123"</definedName>
    <definedName name="IQRT12" hidden="1">"$T$13:$T$30"</definedName>
    <definedName name="IQRT128" hidden="1">"$T$129:$T$131"</definedName>
    <definedName name="IQRT136" hidden="1">"$T$137:$T$140"</definedName>
    <definedName name="IQRT147" hidden="1">"$T$148:$T$153"</definedName>
    <definedName name="IQRT158" hidden="1">"$T$159:$T$161"</definedName>
    <definedName name="IQRT166" hidden="1">"$T$167:$T$179"</definedName>
    <definedName name="IQRT186" hidden="1">"$T$187:$T$199"</definedName>
    <definedName name="IQRT35" hidden="1">"$T$36:$T$41"</definedName>
    <definedName name="IQRT46" hidden="1">"$T$47:$T$55"</definedName>
    <definedName name="IQRT60" hidden="1">"$T$61"</definedName>
    <definedName name="IQRT64" hidden="1">"$T$65:$T$66"</definedName>
    <definedName name="IQRT71" hidden="1">"$T$72:$T$76"</definedName>
    <definedName name="IQRT81" hidden="1">"$T$82:$T$83"</definedName>
    <definedName name="IQRT84" hidden="1">"$T$85:$T$88"</definedName>
    <definedName name="IQRT96" hidden="1">"$T$97:$T$107"</definedName>
    <definedName name="IQRU11" hidden="1">"$U$12:$U$29"</definedName>
    <definedName name="IQRU114" hidden="1">"$U$115:$U$123"</definedName>
    <definedName name="IQRU12" hidden="1">"$U$13:$U$30"</definedName>
    <definedName name="IQRU128" hidden="1">"$U$129:$U$131"</definedName>
    <definedName name="IQRU136" hidden="1">"$U$137:$U$140"</definedName>
    <definedName name="IQRU147" hidden="1">"$U$148:$U$153"</definedName>
    <definedName name="IQRU158" hidden="1">"$U$159:$U$161"</definedName>
    <definedName name="IQRU166" hidden="1">"$U$167:$U$179"</definedName>
    <definedName name="IQRU186" hidden="1">"$U$187:$U$199"</definedName>
    <definedName name="IQRU35" hidden="1">"$U$36:$U$41"</definedName>
    <definedName name="IQRU46" hidden="1">"$U$47:$U$55"</definedName>
    <definedName name="IQRU60" hidden="1">"$U$61"</definedName>
    <definedName name="IQRU64" hidden="1">"$U$65:$U$66"</definedName>
    <definedName name="IQRU71" hidden="1">"$U$72:$U$76"</definedName>
    <definedName name="IQRU81" hidden="1">"$U$82:$U$83"</definedName>
    <definedName name="IQRU84" hidden="1">"$U$85:$U$88"</definedName>
    <definedName name="IQRU96" hidden="1">"$U$97:$U$107"</definedName>
    <definedName name="IQRV11" hidden="1">"$V$12:$V$29"</definedName>
    <definedName name="IQRV114" hidden="1">"$V$115:$V$123"</definedName>
    <definedName name="IQRV12" hidden="1">"$V$13:$V$30"</definedName>
    <definedName name="IQRV128" hidden="1">"$V$129:$V$131"</definedName>
    <definedName name="IQRV136" hidden="1">"$V$137:$V$140"</definedName>
    <definedName name="IQRV147" hidden="1">"$V$148:$V$153"</definedName>
    <definedName name="IQRV158" hidden="1">"$V$159:$V$161"</definedName>
    <definedName name="IQRV166" hidden="1">"$V$167:$V$179"</definedName>
    <definedName name="IQRV186" hidden="1">"$V$187:$V$199"</definedName>
    <definedName name="IQRV35" hidden="1">"$V$36:$V$41"</definedName>
    <definedName name="IQRV46" hidden="1">"$V$47:$V$55"</definedName>
    <definedName name="IQRV60" hidden="1">"$V$61"</definedName>
    <definedName name="IQRV64" hidden="1">"$V$65:$V$66"</definedName>
    <definedName name="IQRV71" hidden="1">"$V$72:$V$76"</definedName>
    <definedName name="IQRV81" hidden="1">"$V$82:$V$83"</definedName>
    <definedName name="IQRV84" hidden="1">"$V$85:$V$88"</definedName>
    <definedName name="IQRV96" hidden="1">"$V$97:$V$107"</definedName>
    <definedName name="IQRW11" hidden="1">"$W$12:$W$29"</definedName>
    <definedName name="IQRW114" hidden="1">"$W$115:$W$123"</definedName>
    <definedName name="IQRW12" hidden="1">"$W$13:$W$30"</definedName>
    <definedName name="IQRW128" hidden="1">"$W$129:$W$131"</definedName>
    <definedName name="IQRW136" hidden="1">"$W$137:$W$140"</definedName>
    <definedName name="IQRW147" hidden="1">"$W$148:$W$153"</definedName>
    <definedName name="IQRW158" hidden="1">"$W$159:$W$161"</definedName>
    <definedName name="IQRW166" hidden="1">"$W$167:$W$179"</definedName>
    <definedName name="IQRW186" hidden="1">"$W$187:$W$199"</definedName>
    <definedName name="IQRW35" hidden="1">"$W$36:$W$41"</definedName>
    <definedName name="IQRW46" hidden="1">"$W$47:$W$55"</definedName>
    <definedName name="IQRW60" hidden="1">"$W$61"</definedName>
    <definedName name="IQRW64" hidden="1">"$W$65:$W$66"</definedName>
    <definedName name="IQRW71" hidden="1">"$W$72:$W$76"</definedName>
    <definedName name="IQRW81" hidden="1">"$W$82:$W$83"</definedName>
    <definedName name="IQRW84" hidden="1">"$W$85:$W$88"</definedName>
    <definedName name="IQRW96" hidden="1">"$W$97:$W$107"</definedName>
    <definedName name="IQRX114" hidden="1">"$X$115:$X$123"</definedName>
    <definedName name="IQRX12" hidden="1">"$X$13:$X$30"</definedName>
    <definedName name="IQRX128" hidden="1">"$X$129:$X$131"</definedName>
    <definedName name="IQRX136" hidden="1">"$X$137:$X$140"</definedName>
    <definedName name="IQRX147" hidden="1">"$X$148:$X$153"</definedName>
    <definedName name="IQRX158" hidden="1">"$X$159:$X$161"</definedName>
    <definedName name="IQRX166" hidden="1">"$X$167:$X$179"</definedName>
    <definedName name="IQRX186" hidden="1">"$X$187:$X$199"</definedName>
    <definedName name="IQRX35" hidden="1">"$X$36:$X$41"</definedName>
    <definedName name="IQRX46" hidden="1">"$X$47:$X$55"</definedName>
    <definedName name="IQRX60" hidden="1">"$X$61"</definedName>
    <definedName name="IQRX64" hidden="1">"$X$65:$X$66"</definedName>
    <definedName name="IQRX71" hidden="1">"$X$72:$X$76"</definedName>
    <definedName name="IQRX81" hidden="1">"$X$82"</definedName>
    <definedName name="IQRX84" hidden="1">"$X$85:$X$88"</definedName>
    <definedName name="IQRX96" hidden="1">"$X$97:$X$107"</definedName>
    <definedName name="IQRY147" hidden="1">"$Y$148:$Y$153"</definedName>
    <definedName name="IQRY166" hidden="1">"$Y$167:$Y$179"</definedName>
    <definedName name="IQRY81" hidden="1">"$Y$82"</definedName>
    <definedName name="IQRYieldCurvesAS73" hidden="1">#REF!</definedName>
    <definedName name="IQRZ81" hidden="1">"$Z$82"</definedName>
    <definedName name="iQShowHideColumns" hidden="1">"iQShowQuarterlyAnnual"</definedName>
    <definedName name="IRD">#REF!</definedName>
    <definedName name="IRE_NET">103</definedName>
    <definedName name="IsColHidden" hidden="1">FALSE</definedName>
    <definedName name="IsLTMColHidden" hidden="1">FALSE</definedName>
    <definedName name="ISMethod">1</definedName>
    <definedName name="IT2BAL" localSheetId="12">#REF!</definedName>
    <definedName name="IT2BAL">#REF!</definedName>
    <definedName name="ITA_NET">115</definedName>
    <definedName name="IteamCancelcommit" localSheetId="12">#REF!</definedName>
    <definedName name="IteamCancelcommit">#REF!</definedName>
    <definedName name="IteamCancelMTD" localSheetId="12">#REF!</definedName>
    <definedName name="IteamCancelMTD">#REF!</definedName>
    <definedName name="IteamCancelUpside" localSheetId="12">#REF!</definedName>
    <definedName name="IteamCancelUpside">#REF!</definedName>
    <definedName name="ITeamNBCommit" localSheetId="12">#REF!</definedName>
    <definedName name="ITeamNBCommit">#REF!</definedName>
    <definedName name="IteamNBMTD" localSheetId="12">#REF!</definedName>
    <definedName name="IteamNBMTD">#REF!</definedName>
    <definedName name="IteamNBUpside" localSheetId="12">#REF!</definedName>
    <definedName name="IteamNBUpside">#REF!</definedName>
    <definedName name="IteamRenewalCount" localSheetId="12">#REF!</definedName>
    <definedName name="IteamRenewalCount">#REF!</definedName>
    <definedName name="IteamUpsellcommit" localSheetId="12">#REF!</definedName>
    <definedName name="IteamUpsellcommit">#REF!</definedName>
    <definedName name="IteamUpsellMTD" localSheetId="12">#REF!</definedName>
    <definedName name="IteamUpsellMTD">#REF!</definedName>
    <definedName name="IteamUpsellUpside" localSheetId="12">#REF!</definedName>
    <definedName name="IteamUpsellUpside">#REF!</definedName>
    <definedName name="IteamVBEUcommit" localSheetId="12">#REF!</definedName>
    <definedName name="IteamVBEUcommit">#REF!</definedName>
    <definedName name="IteamVBEUMTD" localSheetId="12">#REF!</definedName>
    <definedName name="IteamVBEUMTD">#REF!</definedName>
    <definedName name="IteamVBEUUpside" localSheetId="12">#REF!</definedName>
    <definedName name="IteamVBEUUpside">#REF!</definedName>
    <definedName name="Item">#REF!</definedName>
    <definedName name="ITHourlyRateIn" localSheetId="12">#REF!</definedName>
    <definedName name="ITHourlyRateIn">#REF!</definedName>
    <definedName name="ITR">OFFSET(OFFSET(#REF!,#REF!,0),,,#REF!)</definedName>
    <definedName name="ITRD">#REF!</definedName>
    <definedName name="ityiu" hidden="1">{#N/A,#N/A,TRUE,"Historicals";#N/A,#N/A,TRUE,"Charts";#N/A,#N/A,TRUE,"Forecasts"}</definedName>
    <definedName name="iuz">#REF!</definedName>
    <definedName name="Jahr_aktuell">YEAR(TODAY())</definedName>
    <definedName name="Jan">"Walldorf_CY_BS"</definedName>
    <definedName name="Jan_15" localSheetId="12">#REF!</definedName>
    <definedName name="Jan_15">#REF!</definedName>
    <definedName name="Jan_16" localSheetId="12">#REF!</definedName>
    <definedName name="Jan_16">#REF!</definedName>
    <definedName name="JanAct" localSheetId="12">#REF!</definedName>
    <definedName name="JanAct">#REF!</definedName>
    <definedName name="janamex2" localSheetId="12">#REF!</definedName>
    <definedName name="janamex2">#REF!</definedName>
    <definedName name="JanFTE" localSheetId="12">#REF!</definedName>
    <definedName name="JanFTE">#REF!</definedName>
    <definedName name="JANPT">0.16</definedName>
    <definedName name="jantb" localSheetId="12">#REF!</definedName>
    <definedName name="jantb">#REF!</definedName>
    <definedName name="JAP_NET">113</definedName>
    <definedName name="jdsjfapowaej">"sa"</definedName>
    <definedName name="jedf" hidden="1">{#N/A,#N/A,TRUE,"Historicals";#N/A,#N/A,TRUE,"Charts";#N/A,#N/A,TRUE,"Forecasts"}</definedName>
    <definedName name="jefe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jefe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jfhk" hidden="1">{#N/A,#N/A,TRUE,"Historicals";#N/A,#N/A,TRUE,"Charts";#N/A,#N/A,TRUE,"Forecasts"}</definedName>
    <definedName name="JHBN564" hidden="1">{"'Break down'!$A$4"}</definedName>
    <definedName name="jhgl.jk" hidden="1">#REF!</definedName>
    <definedName name="jhhjgj" hidden="1">{#N/A,#N/A,TRUE,"Historicals";#N/A,#N/A,TRUE,"Charts";#N/A,#N/A,TRUE,"Forecasts"}</definedName>
    <definedName name="jhkgh" hidden="1">{#N/A,#N/A,TRUE,"Historicals";#N/A,#N/A,TRUE,"Charts";#N/A,#N/A,TRUE,"Forecasts"}</definedName>
    <definedName name="jhmnfhgvnb" hidden="1">{#N/A,#N/A,TRUE,"Historicals";#N/A,#N/A,TRUE,"Charts";#N/A,#N/A,TRUE,"Forecasts"}</definedName>
    <definedName name="jhu" hidden="1">#REF!</definedName>
    <definedName name="jit">DATE(YEAR(Loan_Start),MONTH(Loan_Start)+Payment_Number,DAY(Loan_Start))</definedName>
    <definedName name="jkhkh" hidden="1">#REF!</definedName>
    <definedName name="JKHY675" hidden="1">{"'Break down'!$A$4"}</definedName>
    <definedName name="JKI" hidden="1">{"'Break down'!$A$4"}</definedName>
    <definedName name="jkm">#REF!</definedName>
    <definedName name="jkn" hidden="1">#REF!</definedName>
    <definedName name="jku" hidden="1">#REF!</definedName>
    <definedName name="JNBG546" hidden="1">{"'Break down'!$A$4"}</definedName>
    <definedName name="jnl" localSheetId="12">#REF!</definedName>
    <definedName name="jnl">#REF!</definedName>
    <definedName name="jnl_name" localSheetId="12">#REF!</definedName>
    <definedName name="jnl_name">#REF!</definedName>
    <definedName name="jo" hidden="1">{"'Break down'!$A$4"}</definedName>
    <definedName name="JobIs" localSheetId="12">#REF!</definedName>
    <definedName name="JobIs">#REF!</definedName>
    <definedName name="Jounral1" localSheetId="12">#REF!</definedName>
    <definedName name="Jounral1">#REF!</definedName>
    <definedName name="Journal1" localSheetId="12">#REF!</definedName>
    <definedName name="Journal1">#REF!</definedName>
    <definedName name="JOURNAL2" localSheetId="12">#REF!</definedName>
    <definedName name="JOURNAL2">#REF!</definedName>
    <definedName name="joy" hidden="1">{"'Break down'!$A$4"}</definedName>
    <definedName name="joyr" hidden="1">{"'Break down'!$A$4"}</definedName>
    <definedName name="JPT">0.15</definedName>
    <definedName name="jrfghfg" hidden="1">{#N/A,#N/A,TRUE,"Historicals";#N/A,#N/A,TRUE,"Charts";#N/A,#N/A,TRUE,"Forecasts"}</definedName>
    <definedName name="jrjhgjhjty" hidden="1">{#N/A,#N/A,TRUE,"Historicals";#N/A,#N/A,TRUE,"Charts";#N/A,#N/A,TRUE,"Forecasts"}</definedName>
    <definedName name="jsjsjs">#REF!</definedName>
    <definedName name="jtygh" hidden="1">{#N/A,#N/A,TRUE,"Historicals";#N/A,#N/A,TRUE,"Charts";#N/A,#N/A,TRUE,"Forecasts"}</definedName>
    <definedName name="ju">#REF!</definedName>
    <definedName name="jughngh" hidden="1">{#N/A,#N/A,TRUE,"Historicals";#N/A,#N/A,TRUE,"Charts";#N/A,#N/A,TRUE,"Forecasts"}</definedName>
    <definedName name="Jul_15" localSheetId="12">#REF!</definedName>
    <definedName name="Jul_15">#REF!</definedName>
    <definedName name="JulAct" localSheetId="12">#REF!</definedName>
    <definedName name="JulAct">#REF!</definedName>
    <definedName name="JulFTE" localSheetId="12">#REF!</definedName>
    <definedName name="JulFTE">#REF!</definedName>
    <definedName name="JULPT">0.09</definedName>
    <definedName name="Jultb" localSheetId="12">#REF!</definedName>
    <definedName name="Jultb">#REF!</definedName>
    <definedName name="JULY">4</definedName>
    <definedName name="Jun_15" localSheetId="12">#REF!</definedName>
    <definedName name="Jun_15">#REF!</definedName>
    <definedName name="jun_revenue" localSheetId="12">#REF!</definedName>
    <definedName name="jun_revenue">#REF!</definedName>
    <definedName name="JunAct" localSheetId="12">#REF!</definedName>
    <definedName name="JunAct">#REF!</definedName>
    <definedName name="JUNE">3</definedName>
    <definedName name="JunFTE" localSheetId="12">#REF!</definedName>
    <definedName name="JunFTE">#REF!</definedName>
    <definedName name="junk" localSheetId="12">#REF!</definedName>
    <definedName name="junk">#REF!</definedName>
    <definedName name="junk2" localSheetId="12">#REF!</definedName>
    <definedName name="junk2">#REF!</definedName>
    <definedName name="junk3" localSheetId="12">#REF!</definedName>
    <definedName name="junk3">#REF!</definedName>
    <definedName name="junk4" localSheetId="12">#REF!</definedName>
    <definedName name="junk4">#REF!</definedName>
    <definedName name="JUNPT">0.06</definedName>
    <definedName name="Juntb" localSheetId="12">#REF!</definedName>
    <definedName name="Juntb">#REF!</definedName>
    <definedName name="jurhfds" hidden="1">{#N/A,#N/A,TRUE,"Historicals";#N/A,#N/A,TRUE,"Charts";#N/A,#N/A,TRUE,"Forecasts"}</definedName>
    <definedName name="juyjrtds" hidden="1">{#N/A,#N/A,TRUE,"Historicals";#N/A,#N/A,TRUE,"Charts";#N/A,#N/A,TRUE,"Forecasts"}</definedName>
    <definedName name="juyjtg" hidden="1">{#N/A,#N/A,TRUE,"Historicals";#N/A,#N/A,TRUE,"Charts";#N/A,#N/A,TRUE,"Forecasts"}</definedName>
    <definedName name="jyrjfgh" hidden="1">{#N/A,#N/A,TRUE,"Historicals";#N/A,#N/A,TRUE,"Charts";#N/A,#N/A,TRUE,"Forecasts"}</definedName>
    <definedName name="jytjkjuyk" hidden="1">{#N/A,#N/A,TRUE,"Historicals";#N/A,#N/A,TRUE,"Charts";#N/A,#N/A,TRUE,"Forecasts"}</definedName>
    <definedName name="jztu">#REF!</definedName>
    <definedName name="jzuj" hidden="1">#REF!</definedName>
    <definedName name="k" hidden="1">#REF!</definedName>
    <definedName name="K2_WBEVMODE" hidden="1">-1</definedName>
    <definedName name="kalk_zins">9.25%</definedName>
    <definedName name="KCID" localSheetId="12">#REF!</definedName>
    <definedName name="KCID">#REF!</definedName>
    <definedName name="KCIDAct" localSheetId="12">#REF!</definedName>
    <definedName name="KCIDAct">#REF!</definedName>
    <definedName name="ke" hidden="1">{"'Break down'!$A$4"}</definedName>
    <definedName name="ken_days_avail" localSheetId="12">#REF!</definedName>
    <definedName name="ken_days_avail">#REF!</definedName>
    <definedName name="ken_days_trained" localSheetId="12">#REF!</definedName>
    <definedName name="ken_days_trained">#REF!</definedName>
    <definedName name="ken_util" localSheetId="12">#REF!</definedName>
    <definedName name="ken_util">#REF!</definedName>
    <definedName name="key" hidden="1">#REF!</definedName>
    <definedName name="KHN" hidden="1">{"'보고양식'!$A$58:$K$111"}</definedName>
    <definedName name="ki" localSheetId="12" hidden="1">{#N/A,#N/A,TRUE,"Cover sheet";#N/A,#N/A,TRUE,"Summary";#N/A,#N/A,TRUE,"Key Assumptions";#N/A,#N/A,TRUE,"Profit &amp; Loss";#N/A,#N/A,TRUE,"Balance Sheet";#N/A,#N/A,TRUE,"Cashflow";#N/A,#N/A,TRUE,"IRR";#N/A,#N/A,TRUE,"Ratios";#N/A,#N/A,TRUE,"Debt analysis"}</definedName>
    <definedName name="ki" hidden="1">{#N/A,#N/A,TRUE,"Cover sheet";#N/A,#N/A,TRUE,"Summary";#N/A,#N/A,TRUE,"Key Assumptions";#N/A,#N/A,TRUE,"Profit &amp; Loss";#N/A,#N/A,TRUE,"Balance Sheet";#N/A,#N/A,TRUE,"Cashflow";#N/A,#N/A,TRUE,"IRR";#N/A,#N/A,TRUE,"Ratios";#N/A,#N/A,TRUE,"Debt analysis"}</definedName>
    <definedName name="kioi">#REF!</definedName>
    <definedName name="kiolp" hidden="1">{"'Break down'!$A$4"}</definedName>
    <definedName name="kjfukf" hidden="1">{#N/A,#N/A,TRUE,"Historicals";#N/A,#N/A,TRUE,"Charts";#N/A,#N/A,TRUE,"Forecasts"}</definedName>
    <definedName name="kjgkjgk" hidden="1">{#N/A,#N/A,TRUE,"Historicals";#N/A,#N/A,TRUE,"Charts";#N/A,#N/A,TRUE,"Forecasts"}</definedName>
    <definedName name="kjhkhkmnb" hidden="1">{#N/A,#N/A,TRUE,"Historicals";#N/A,#N/A,TRUE,"Charts";#N/A,#N/A,TRUE,"Forecasts"}</definedName>
    <definedName name="KJHN654" hidden="1">{"'Break down'!$A$4"}</definedName>
    <definedName name="KJNBVF432" hidden="1">{"'Break down'!$A$4"}</definedName>
    <definedName name="KJNM765CV" hidden="1">{"'Break down'!$A$4"}</definedName>
    <definedName name="KJNMGH56VF" hidden="1">{"'Break down'!$A$4"}</definedName>
    <definedName name="KJU76BGH" hidden="1">{"'Break down'!$A$4"}</definedName>
    <definedName name="kkuykt" hidden="1">{#N/A,#N/A,TRUE,"Historicals";#N/A,#N/A,TRUE,"Charts";#N/A,#N/A,TRUE,"Forecasts"}</definedName>
    <definedName name="KLBN98123" hidden="1">{"'Break down'!$A$4"}</definedName>
    <definedName name="kli" hidden="1">{"'Break down'!$A$4"}</definedName>
    <definedName name="KLIO876" hidden="1">{"'Break down'!$A$4"}</definedName>
    <definedName name="KLJ76TG" hidden="1">{"'Break down'!$A$4"}</definedName>
    <definedName name="KLNB543" hidden="1">{"'Break down'!$A$4"}</definedName>
    <definedName name="KlxToolbarBRAND">"BMVN"</definedName>
    <definedName name="KlxToolbarCONTROLS">"ZFINALPRO"</definedName>
    <definedName name="KlxToolbarCURRENCY">"TGBP"</definedName>
    <definedName name="KlxToolbarLOCATION">"GUKI"</definedName>
    <definedName name="KlxToolbarTIMEPER">"A0806YTD"</definedName>
    <definedName name="KO" hidden="1">{"'Break down'!$A$4"}</definedName>
    <definedName name="Koncernf">#REF!</definedName>
    <definedName name="KOR_NET">121</definedName>
    <definedName name="Korrekturcent">0.01</definedName>
    <definedName name="KP"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KP"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KRONER">#REF!</definedName>
    <definedName name="ktykjghk" hidden="1">{#N/A,#N/A,TRUE,"Historicals";#N/A,#N/A,TRUE,"Charts";#N/A,#N/A,TRUE,"Forecasts"}</definedName>
    <definedName name="kuiuk" hidden="1">{#N/A,#N/A,TRUE,"Historicals";#N/A,#N/A,TRUE,"Charts";#N/A,#N/A,TRUE,"Forecasts"}</definedName>
    <definedName name="kuykgkg" hidden="1">{#N/A,#N/A,TRUE,"Historicals";#N/A,#N/A,TRUE,"Charts";#N/A,#N/A,TRUE,"Forecasts"}</definedName>
    <definedName name="L_\LIBRARY\LONG\FMC\Aug98\_fbpd_model1.xls_5_Year_DCF__07_28_98__10_03_AM">"DCF2"</definedName>
    <definedName name="L_\LIBRARY\LONG\FMC\Aug98\_fbpd_model1.xls_Combined__PF_BS__07_28_98__10_01_AM">"DCF1"</definedName>
    <definedName name="L_Country" localSheetId="12">#REF!</definedName>
    <definedName name="L_Country">#REF!</definedName>
    <definedName name="L_Diesel_scenarios" localSheetId="12">#REF!</definedName>
    <definedName name="L_Diesel_scenarios">#REF!</definedName>
    <definedName name="L_EV_scenarios" localSheetId="12">#REF!</definedName>
    <definedName name="L_EV_scenarios">#REF!</definedName>
    <definedName name="L_Fuel_type" localSheetId="12">#REF!</definedName>
    <definedName name="L_Fuel_type">#REF!</definedName>
    <definedName name="L_Vehicle_age" localSheetId="12">#REF!</definedName>
    <definedName name="L_Vehicle_age">#REF!</definedName>
    <definedName name="L_Vehicle_type" localSheetId="12">#REF!</definedName>
    <definedName name="L_Vehicle_type">#REF!</definedName>
    <definedName name="L_Years" localSheetId="12">#REF!</definedName>
    <definedName name="L_Years">#REF!</definedName>
    <definedName name="Label" localSheetId="12">#REF!</definedName>
    <definedName name="Label">#REF!</definedName>
    <definedName name="LabelList">OFFSET(LabelData,1,0,ROWS(LabelData)-1,1)</definedName>
    <definedName name="landkodf">#REF!</definedName>
    <definedName name="Länge">25</definedName>
    <definedName name="Language">"English"</definedName>
    <definedName name="Last_BS">1998</definedName>
    <definedName name="Last_Row">IF(Values_Entered,Header_Row+Number_of_Payments,Header_Row)</definedName>
    <definedName name="LastFiscalYear">#REF!</definedName>
    <definedName name="LastListUpdate">0</definedName>
    <definedName name="Lb_Mton">2204.6</definedName>
    <definedName name="LE" localSheetId="12">#REF!</definedName>
    <definedName name="LE">#REF!</definedName>
    <definedName name="leases">#REF!</definedName>
    <definedName name="ledger" hidden="1">{"'Break down'!$A$4"}</definedName>
    <definedName name="LEVEBITDA">#REF!</definedName>
    <definedName name="LeverageTarget" localSheetId="12">#REF!</definedName>
    <definedName name="LeverageTarget">#REF!</definedName>
    <definedName name="li" hidden="1">{"'Break down'!$A$4"}</definedName>
    <definedName name="LiabilitiesCurrentAccruedLiabilities">0</definedName>
    <definedName name="LiabilitiesCurrentNotesPayable">0</definedName>
    <definedName name="LiabilitiesDeferredIncomeTaxes">0</definedName>
    <definedName name="LiabilitiesOther">0</definedName>
    <definedName name="LiabilitiesUnamortizedInvestmentTaxCredits">0</definedName>
    <definedName name="libor">2.5</definedName>
    <definedName name="License">"LICENSE REVENUE- EUROS"</definedName>
    <definedName name="limcount" hidden="1">1</definedName>
    <definedName name="Line">"______"</definedName>
    <definedName name="Line2">"_____ "</definedName>
    <definedName name="Line3">"__________ "</definedName>
    <definedName name="Link">#N/A</definedName>
    <definedName name="Linking_Text_3">31</definedName>
    <definedName name="Linking_Text_4">111</definedName>
    <definedName name="LinusTables" localSheetId="12">{7}</definedName>
    <definedName name="LinusTables">{7}</definedName>
    <definedName name="lio" hidden="1">{"'Break down'!$A$4"}</definedName>
    <definedName name="LIRE">#REF!</definedName>
    <definedName name="List1">"List Box 14"</definedName>
    <definedName name="LISTADO">#REF!</definedName>
    <definedName name="LISTADO2">#REF!</definedName>
    <definedName name="LISTADO3">#REF!</definedName>
    <definedName name="ListGrupper">#REF!</definedName>
    <definedName name="liulkjm" hidden="1">{#N/A,#N/A,TRUE,"Historicals";#N/A,#N/A,TRUE,"Charts";#N/A,#N/A,TRUE,"Forecasts"}</definedName>
    <definedName name="liuu">#REF!</definedName>
    <definedName name="liyljk" hidden="1">{#N/A,#N/A,TRUE,"Historicals";#N/A,#N/A,TRUE,"Charts";#N/A,#N/A,TRUE,"Forecasts"}</definedName>
    <definedName name="ljiljj" hidden="1">{#N/A,#N/A,TRUE,"Historicals";#N/A,#N/A,TRUE,"Charts";#N/A,#N/A,TRUE,"Forecasts"}</definedName>
    <definedName name="lkhlh" hidden="1">{#N/A,#N/A,TRUE,"Historicals";#N/A,#N/A,TRUE,"Charts";#N/A,#N/A,TRUE,"Forecasts"}</definedName>
    <definedName name="lkj"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kjlklkjlkjlkj" localSheetId="12" hidden="1">{"page1",#N/A,TRUE,"CSC";"page2",#N/A,TRUE,"CSC"}</definedName>
    <definedName name="lkjlklkjlkjlkj" hidden="1">{"page1",#N/A,TRUE,"CSC";"page2",#N/A,TRUE,"CSC"}</definedName>
    <definedName name="ll" localSheetId="1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lllllllllllllllll">#REF!</definedName>
    <definedName name="llllllllllllllllllllllllll">#REF!</definedName>
    <definedName name="LME">#REF!</definedName>
    <definedName name="Local">"share price"</definedName>
    <definedName name="LocalCurrency" localSheetId="12">#REF!</definedName>
    <definedName name="LocalCurrency">#REF!</definedName>
    <definedName name="LocalCurrencyBrasil">#REF!</definedName>
    <definedName name="LocalCurrencyChile">#REF!</definedName>
    <definedName name="LocalCurrencyDenmark">#REF!</definedName>
    <definedName name="LocalCurrencyNorway">#REF!</definedName>
    <definedName name="LocalCurrencyPeru">#REF!</definedName>
    <definedName name="LocalCurrencySpain">#REF!</definedName>
    <definedName name="LocalCurrencySweden">#REF!</definedName>
    <definedName name="LocalCurrencyUK">#REF!</definedName>
    <definedName name="loklk" hidden="1">{#N/A,#N/A,TRUE,"Historicals";#N/A,#N/A,TRUE,"Charts";#N/A,#N/A,TRUE,"Forecasts"}</definedName>
    <definedName name="LON_Dec_15" localSheetId="12">#REF!</definedName>
    <definedName name="LON_Dec_15">#REF!</definedName>
    <definedName name="LON_Jan_16" localSheetId="12">#REF!</definedName>
    <definedName name="LON_Jan_16">#REF!</definedName>
    <definedName name="LON_Mnth" localSheetId="12">#REF!</definedName>
    <definedName name="LON_Mnth">#REF!</definedName>
    <definedName name="LON_Mnth_BUD" localSheetId="12">#REF!</definedName>
    <definedName name="LON_Mnth_BUD">#REF!</definedName>
    <definedName name="LON_Mnth_list" localSheetId="12">#REF!</definedName>
    <definedName name="LON_Mnth_list">#REF!</definedName>
    <definedName name="LON_mtd" localSheetId="12">#REF!</definedName>
    <definedName name="LON_mtd">#REF!</definedName>
    <definedName name="LON_qtd" localSheetId="12">#REF!</definedName>
    <definedName name="LON_qtd">#REF!</definedName>
    <definedName name="LON_qtr_BUD" localSheetId="12">#REF!</definedName>
    <definedName name="LON_qtr_BUD">#REF!</definedName>
    <definedName name="Lon_YTD_BUD" localSheetId="12">#REF!</definedName>
    <definedName name="Lon_YTD_BUD">#REF!</definedName>
    <definedName name="lookup_categories" localSheetId="12">#REF!</definedName>
    <definedName name="lookup_categories">#REF!</definedName>
    <definedName name="lookup_periods" localSheetId="12">#REF!</definedName>
    <definedName name="lookup_periods">#REF!</definedName>
    <definedName name="lookup_PL" localSheetId="12">#REF!</definedName>
    <definedName name="lookup_PL">#REF!</definedName>
    <definedName name="lookup_Region" localSheetId="12">#REF!</definedName>
    <definedName name="lookup_Region">#REF!</definedName>
    <definedName name="Loptid">#REF!</definedName>
    <definedName name="lprg" localSheetId="12" hidden="1">{#N/A,#N/A,FALSE,"CAPREIT"}</definedName>
    <definedName name="lprg" hidden="1">{#N/A,#N/A,FALSE,"CAPREIT"}</definedName>
    <definedName name="lstexchcodes">"Drop Down 22"</definedName>
    <definedName name="LTMEBITDA">#REF!</definedName>
    <definedName name="LTMRENT">#REF!</definedName>
    <definedName name="m" localSheetId="12" hidden="1">{"Gen Sheet",#N/A,FALSE,"Gen Sheet"}</definedName>
    <definedName name="m" hidden="1">{"Gen Sheet",#N/A,FALSE,"Gen Sheet"}</definedName>
    <definedName name="M_PlaceofPath" hidden="1">"G:\SECTORS\Household\HOUSEHOL\WILKE\GILLETTE\GENERAL\G_VDF.xls"</definedName>
    <definedName name="ma_revenue" localSheetId="12">#REF!</definedName>
    <definedName name="ma_revenue">#REF!</definedName>
    <definedName name="MABase">#REF!</definedName>
    <definedName name="Macro_endofact">#REF!</definedName>
    <definedName name="Macro_endyr">#REF!</definedName>
    <definedName name="Macro_startyr">#REF!</definedName>
    <definedName name="Maint_Cont_Rev">0.17</definedName>
    <definedName name="Maint_Margin">0.3</definedName>
    <definedName name="Maintenance" hidden="1">#REF!</definedName>
    <definedName name="Maintenance_Margin">0.3</definedName>
    <definedName name="MakeDate">35653.7651731481</definedName>
    <definedName name="malcolm_days_avail" localSheetId="12">#REF!</definedName>
    <definedName name="malcolm_days_avail">#REF!</definedName>
    <definedName name="malcolm_days_trained" localSheetId="12">#REF!</definedName>
    <definedName name="malcolm_days_trained">#REF!</definedName>
    <definedName name="malcolm_util" localSheetId="12">#REF!</definedName>
    <definedName name="malcolm_util">#REF!</definedName>
    <definedName name="Malet">"Soc."</definedName>
    <definedName name="Malet_A">"Soc._A"</definedName>
    <definedName name="Malet_B">"Soc._B"</definedName>
    <definedName name="Man_Dec_15" localSheetId="12">#REF!</definedName>
    <definedName name="Man_Dec_15">#REF!</definedName>
    <definedName name="Man_Jan_16" localSheetId="12">#REF!</definedName>
    <definedName name="Man_Jan_16">#REF!</definedName>
    <definedName name="Man_Mnth" localSheetId="12">#REF!</definedName>
    <definedName name="Man_Mnth">#REF!</definedName>
    <definedName name="MAN_mnth_BUD" localSheetId="12">#REF!</definedName>
    <definedName name="MAN_mnth_BUD">#REF!</definedName>
    <definedName name="Man_mnth_list" localSheetId="12">#REF!</definedName>
    <definedName name="Man_mnth_list">#REF!</definedName>
    <definedName name="Man_Mtd" localSheetId="12">#REF!</definedName>
    <definedName name="Man_Mtd">#REF!</definedName>
    <definedName name="Man_qtd" localSheetId="12">#REF!</definedName>
    <definedName name="Man_qtd">#REF!</definedName>
    <definedName name="Manadf">#REF!</definedName>
    <definedName name="Management" localSheetId="12">#REF!</definedName>
    <definedName name="Management">#REF!</definedName>
    <definedName name="manas">MATCH(0.01,End_Bal,-1)+1</definedName>
    <definedName name="ManDayRate">650</definedName>
    <definedName name="Manual" localSheetId="12">#REF!</definedName>
    <definedName name="Manual">#REF!</definedName>
    <definedName name="Map" localSheetId="12">[12]Map!$B$3:$C$51</definedName>
    <definedName name="Map">#REF!</definedName>
    <definedName name="Mar_15" localSheetId="12">#REF!</definedName>
    <definedName name="Mar_15">#REF!</definedName>
    <definedName name="mar_revenue" localSheetId="12">#REF!</definedName>
    <definedName name="mar_revenue">#REF!</definedName>
    <definedName name="MarAct">#REF!</definedName>
    <definedName name="MARCH">12</definedName>
    <definedName name="MarFTE" localSheetId="12">#REF!</definedName>
    <definedName name="MarFTE">#REF!</definedName>
    <definedName name="market.premium">0.072</definedName>
    <definedName name="Market_endofact">#REF!</definedName>
    <definedName name="Market_endyr">#REF!</definedName>
    <definedName name="Market_startyr">#REF!</definedName>
    <definedName name="markup">0.25</definedName>
    <definedName name="MARPT">0.09</definedName>
    <definedName name="Marshalls" localSheetId="12" hidden="1">{#N/A,#N/A,TRUE,"Cover sheet";#N/A,#N/A,TRUE,"Summary";#N/A,#N/A,TRUE,"Key Assumptions";#N/A,#N/A,TRUE,"Profit &amp; Loss";#N/A,#N/A,TRUE,"Balance Sheet";#N/A,#N/A,TRUE,"Cashflow";#N/A,#N/A,TRUE,"IRR";#N/A,#N/A,TRUE,"Ratios";#N/A,#N/A,TRUE,"Debt analysis"}</definedName>
    <definedName name="Marshalls" hidden="1">{#N/A,#N/A,TRUE,"Cover sheet";#N/A,#N/A,TRUE,"Summary";#N/A,#N/A,TRUE,"Key Assumptions";#N/A,#N/A,TRUE,"Profit &amp; Loss";#N/A,#N/A,TRUE,"Balance Sheet";#N/A,#N/A,TRUE,"Cashflow";#N/A,#N/A,TRUE,"IRR";#N/A,#N/A,TRUE,"Ratios";#N/A,#N/A,TRUE,"Debt analysis"}</definedName>
    <definedName name="martb" localSheetId="12">#REF!</definedName>
    <definedName name="martb">#REF!</definedName>
    <definedName name="ma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ma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masdet"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masdet"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Master" localSheetId="12">#REF!</definedName>
    <definedName name="Master">#REF!</definedName>
    <definedName name="masteralloys">"02"</definedName>
    <definedName name="Mat_D">#REF!</definedName>
    <definedName name="Mat_H">#REF!</definedName>
    <definedName name="Mat_HY">#REF!</definedName>
    <definedName name="Mat_M">#REF!</definedName>
    <definedName name="Mat_P">#REF!</definedName>
    <definedName name="MaterialThreshold">0.1</definedName>
    <definedName name="MaterialThreshold2">0.5</definedName>
    <definedName name="Max">"Max"</definedName>
    <definedName name="Max_Limit">100%</definedName>
    <definedName name="May">5</definedName>
    <definedName name="May_15" localSheetId="12">#REF!</definedName>
    <definedName name="May_15">#REF!</definedName>
    <definedName name="MayAct" localSheetId="12">#REF!</definedName>
    <definedName name="MayAct">#REF!</definedName>
    <definedName name="MayFTE" localSheetId="12">[13]Actuals!$AQ:$AQ</definedName>
    <definedName name="MayFTE">#REF!</definedName>
    <definedName name="Mayin">TAREK MAHMOUD</definedName>
    <definedName name="MAYPT">0.08</definedName>
    <definedName name="Maytb" localSheetId="12">#REF!</definedName>
    <definedName name="Maytb">#REF!</definedName>
    <definedName name="MCG">#REF!</definedName>
    <definedName name="MCP" localSheetId="12">#REF!</definedName>
    <definedName name="MCP">#REF!</definedName>
    <definedName name="MDP">1001</definedName>
    <definedName name="ME" localSheetId="12">#REF!</definedName>
    <definedName name="ME">#REF!</definedName>
    <definedName name="MEALS">250</definedName>
    <definedName name="MEALSASIA">900</definedName>
    <definedName name="MEALSIC">125</definedName>
    <definedName name="MEALSN">300</definedName>
    <definedName name="MEALSPSM">0.05</definedName>
    <definedName name="MEALSPTNR">0.05</definedName>
    <definedName name="MEALSSTH">150</definedName>
    <definedName name="MEALSWST">370</definedName>
    <definedName name="medays02">#REF!</definedName>
    <definedName name="medical">#REF!</definedName>
    <definedName name="MerrillPrintIt" hidden="1">#REF!</definedName>
    <definedName name="MES">#REF!</definedName>
    <definedName name="MESC">#REF!</definedName>
    <definedName name="MesesFuturo">12-MesesPasado</definedName>
    <definedName name="MET">#REF!</definedName>
    <definedName name="metrics" localSheetId="12">#REF!</definedName>
    <definedName name="metrics">#REF!</definedName>
    <definedName name="MFGCOST">5</definedName>
    <definedName name="MFGDOLLARS">5</definedName>
    <definedName name="mgl">1000</definedName>
    <definedName name="MgmgTend" localSheetId="12">#REF!</definedName>
    <definedName name="MgmgTend">#REF!</definedName>
    <definedName name="MgtOrd" localSheetId="12">#REF!</definedName>
    <definedName name="MgtOrd">#REF!</definedName>
    <definedName name="MgtPref" localSheetId="12">#REF!</definedName>
    <definedName name="MgtPref">#REF!</definedName>
    <definedName name="MgtRoll" localSheetId="12">#REF!</definedName>
    <definedName name="MgtRoll">#REF!</definedName>
    <definedName name="MHComm" localSheetId="12">#REF!</definedName>
    <definedName name="MHComm">#REF!</definedName>
    <definedName name="micros">#N/A</definedName>
    <definedName name="MID">#REF!</definedName>
    <definedName name="MidYear" localSheetId="12">#REF!</definedName>
    <definedName name="MidYear">#REF!</definedName>
    <definedName name="mike" localSheetId="12" hidden="1">{#N/A,#N/A,FALSE,"Front";#N/A,#N/A,FALSE,"Summary";#N/A,#N/A,FALSE,"Trading";#N/A,#N/A,FALSE,"ProfitLoss";#N/A,#N/A,FALSE,"CashFlow";#N/A,#N/A,FALSE,"Balance";#N/A,#N/A,FALSE,"Finance";"Exit",#N/A,FALSE,"Exit"}</definedName>
    <definedName name="mike" hidden="1">{#N/A,#N/A,FALSE,"Front";#N/A,#N/A,FALSE,"Summary";#N/A,#N/A,FALSE,"Trading";#N/A,#N/A,FALSE,"ProfitLoss";#N/A,#N/A,FALSE,"CashFlow";#N/A,#N/A,FALSE,"Balance";#N/A,#N/A,FALSE,"Finance";"Exit",#N/A,FALSE,"Exit"}</definedName>
    <definedName name="mike_days_avail" localSheetId="12">#REF!</definedName>
    <definedName name="mike_days_avail">#REF!</definedName>
    <definedName name="mike_days_trained" localSheetId="12">#REF!</definedName>
    <definedName name="mike_days_trained">#REF!</definedName>
    <definedName name="mike_util" localSheetId="12">#REF!</definedName>
    <definedName name="mike_util">#REF!</definedName>
    <definedName name="mike1" localSheetId="12" hidden="1">{#N/A,#N/A,FALSE,"Front";#N/A,#N/A,FALSE,"Summary";#N/A,#N/A,FALSE,"Trading";#N/A,#N/A,FALSE,"ProfitLoss";#N/A,#N/A,FALSE,"CashFlow";#N/A,#N/A,FALSE,"Balance";#N/A,#N/A,FALSE,"Finance";"Exit",#N/A,FALSE,"Exit"}</definedName>
    <definedName name="mike1" hidden="1">{#N/A,#N/A,FALSE,"Front";#N/A,#N/A,FALSE,"Summary";#N/A,#N/A,FALSE,"Trading";#N/A,#N/A,FALSE,"ProfitLoss";#N/A,#N/A,FALSE,"CashFlow";#N/A,#N/A,FALSE,"Balance";#N/A,#N/A,FALSE,"Finance";"Exit",#N/A,FALSE,"Exit"}</definedName>
    <definedName name="Min_Limit">0%</definedName>
    <definedName name="minc">1</definedName>
    <definedName name="MinCash">#REF!</definedName>
    <definedName name="Minutes_per_Hr">60</definedName>
    <definedName name="MISC">25</definedName>
    <definedName name="misc2">1</definedName>
    <definedName name="MISCS">50</definedName>
    <definedName name="mjk">#REF!</definedName>
    <definedName name="mjztr">#REF!</definedName>
    <definedName name="mkl" hidden="1">{"'Break down'!$A$4"}</definedName>
    <definedName name="ML_1k1v5i9q" localSheetId="12">#REF!</definedName>
    <definedName name="ML_1k1v5i9q">#REF!</definedName>
    <definedName name="ML_5j7u6o8m" localSheetId="12">#REF!</definedName>
    <definedName name="ML_5j7u6o8m">#REF!</definedName>
    <definedName name="ML_6j9v5u8z" localSheetId="12">#REF!</definedName>
    <definedName name="ML_6j9v5u8z">#REF!</definedName>
    <definedName name="ML_6s8x3t6z" localSheetId="12">#REF!</definedName>
    <definedName name="ML_6s8x3t6z">#REF!</definedName>
    <definedName name="ML_8d2z1j7j" localSheetId="12">#REF!</definedName>
    <definedName name="ML_8d2z1j7j">#REF!</definedName>
    <definedName name="ML_9g2r9j4w" localSheetId="12">#REF!</definedName>
    <definedName name="ML_9g2r9j4w">#REF!</definedName>
    <definedName name="ML_9j7y2o8w" localSheetId="12">#REF!</definedName>
    <definedName name="ML_9j7y2o8w">#REF!</definedName>
    <definedName name="mln">1000000</definedName>
    <definedName name="MLNK1368c284b5cb4a0cb4d0c797cb571e81" hidden="1">#REF!</definedName>
    <definedName name="MLNK2768935eca1546c19d161f4b83df89d0" hidden="1">[14]Summary!#REF!</definedName>
    <definedName name="MLNK30baa597882f42bba25ba14a9ed00a9c" hidden="1">#REF!</definedName>
    <definedName name="MLNK472437399bac4724b61bd50d8c74c557" hidden="1">[14]Summary!#REF!</definedName>
    <definedName name="MLNK63e2757ff1654769ba6260cb0b6beaf5" hidden="1">[14]Summary!#REF!</definedName>
    <definedName name="MLNK6f36839199134efdbf96548c7c49bb0d" hidden="1">[14]Summary!#REF!</definedName>
    <definedName name="MLNK8769c9be286145a8ababc10491b4625b" hidden="1">#REF!</definedName>
    <definedName name="MLNK879da600558149ebb8d14769c803bc86" hidden="1">[14]Summary!#REF!</definedName>
    <definedName name="MLNK9eb310403076423c83ede59a33d9a806" hidden="1">#REF!</definedName>
    <definedName name="MLNKa6cfaac37582469e9d0cfe068ab9a28b" hidden="1">#REF!</definedName>
    <definedName name="MLNKae6cf8cbbd474a24893f4f4d9e2f4503" hidden="1">#REF!</definedName>
    <definedName name="MLNKcd30e47fc78d41499417b4863d59d0cc" hidden="1">[14]Summary!#REF!</definedName>
    <definedName name="MLNKce75f62a34b241e7996afdf2fb65f3f9" hidden="1">'[14]Charting Outputs 2025'!#REF!</definedName>
    <definedName name="MLNKecf61f98b2d24f74929d72789f532b34" hidden="1">#REF!</definedName>
    <definedName name="MLNKf8920438cfce408ca6185ad1b65a3e34" hidden="1">#REF!</definedName>
    <definedName name="MLNKfc804f3789be4a8f8e79f5cb74736d14" hidden="1">#REF!</definedName>
    <definedName name="mm">1000000</definedName>
    <definedName name="MmExcelLinker_D90532E0_E978_4D69_8E86_F28B58D54B70">model [15]Notes!$B$57:$I$67</definedName>
    <definedName name="MNJY567" hidden="1">{"'Break down'!$A$4"}</definedName>
    <definedName name="mnth_list" localSheetId="12">#REF!</definedName>
    <definedName name="mnth_list">#REF!</definedName>
    <definedName name="mnth_lu" localSheetId="12">#REF!</definedName>
    <definedName name="mnth_lu">#REF!</definedName>
    <definedName name="MOISDEC">12</definedName>
    <definedName name="MOISJUIN">6</definedName>
    <definedName name="mon">L11C43</definedName>
    <definedName name="Monat" localSheetId="12">#REF!</definedName>
    <definedName name="Monat">#REF!</definedName>
    <definedName name="monat00_okt_rekalk">9</definedName>
    <definedName name="monat02_dez_rueckzahlung">12</definedName>
    <definedName name="monat97_rekalk">7</definedName>
    <definedName name="monat98_okt_rekalk">9</definedName>
    <definedName name="monat99_mar_rekalk">1</definedName>
    <definedName name="MonIndice">1.0392475</definedName>
    <definedName name="MonitorCol">1</definedName>
    <definedName name="MonitorRow">1</definedName>
    <definedName name="Montants">L3C39:L3C41</definedName>
    <definedName name="MONTH">#REF!</definedName>
    <definedName name="Month1">#REF!</definedName>
    <definedName name="Month10">#REF!</definedName>
    <definedName name="Month11">#REF!</definedName>
    <definedName name="Month12">#REF!</definedName>
    <definedName name="Month2">#REF!</definedName>
    <definedName name="Month3">#REF!</definedName>
    <definedName name="Month4">#REF!</definedName>
    <definedName name="Month5">#REF!</definedName>
    <definedName name="Month6">#REF!</definedName>
    <definedName name="Month7">#REF!</definedName>
    <definedName name="Month8">#REF!</definedName>
    <definedName name="Month9">#REF!</definedName>
    <definedName name="Monthindex">12</definedName>
    <definedName name="Monthly_Recipients" localSheetId="12">#REF!</definedName>
    <definedName name="Monthly_Recipients">#REF!</definedName>
    <definedName name="MonthNamesPL" localSheetId="12">#REF!</definedName>
    <definedName name="MonthNamesPL">#REF!</definedName>
    <definedName name="Months">#REF!</definedName>
    <definedName name="MonthToQuarter" localSheetId="12">#REF!</definedName>
    <definedName name="MonthToQuarter">#REF!</definedName>
    <definedName name="MPa_to_psi_Conversion">145</definedName>
    <definedName name="MPC" localSheetId="12">#REF!</definedName>
    <definedName name="MPC">#REF!</definedName>
    <definedName name="MPT">0.06</definedName>
    <definedName name="MR">#REF!</definedName>
    <definedName name="MRP">#REF!</definedName>
    <definedName name="mt">TAREK MAHMOUD</definedName>
    <definedName name="MTC_CONT">0.15</definedName>
    <definedName name="MTC_CONT_TAKE_RATE">0.25</definedName>
    <definedName name="mttab" localSheetId="12">#REF!</definedName>
    <definedName name="mttab">#REF!</definedName>
    <definedName name="mult">9</definedName>
    <definedName name="mvnfrh">2050/Dólar</definedName>
    <definedName name="myDialog">"dial"</definedName>
    <definedName name="MYTDVOL">14</definedName>
    <definedName name="n">#REF!</definedName>
    <definedName name="na">"  n/a "</definedName>
    <definedName name="name">#REF!</definedName>
    <definedName name="name10" localSheetId="12" hidden="1">{#N/A,#N/A,FALSE,"Valuation Assumptions";#N/A,#N/A,FALSE,"Summary";#N/A,#N/A,FALSE,"DCF";#N/A,#N/A,FALSE,"Valuation";#N/A,#N/A,FALSE,"WACC";#N/A,#N/A,FALSE,"UBVH";#N/A,#N/A,FALSE,"Free Cash Flow"}</definedName>
    <definedName name="name10" hidden="1">{#N/A,#N/A,FALSE,"Valuation Assumptions";#N/A,#N/A,FALSE,"Summary";#N/A,#N/A,FALSE,"DCF";#N/A,#N/A,FALSE,"Valuation";#N/A,#N/A,FALSE,"WACC";#N/A,#N/A,FALSE,"UBVH";#N/A,#N/A,FALSE,"Free Cash Flow"}</definedName>
    <definedName name="name2" localSheetId="12" hidden="1">{#N/A,#N/A,FALSE,"ACQ_GRAPHS";#N/A,#N/A,FALSE,"T_1 GRAPHS";#N/A,#N/A,FALSE,"T_2 GRAPHS";#N/A,#N/A,FALSE,"COMB_GRAPHS"}</definedName>
    <definedName name="name2" hidden="1">{#N/A,#N/A,FALSE,"ACQ_GRAPHS";#N/A,#N/A,FALSE,"T_1 GRAPHS";#N/A,#N/A,FALSE,"T_2 GRAPHS";#N/A,#N/A,FALSE,"COMB_GRAPHS"}</definedName>
    <definedName name="name3" localSheetId="12" hidden="1">{#N/A,#N/A,FALSE,"INPUTS";#N/A,#N/A,FALSE,"PROFORMA BSHEET";#N/A,#N/A,FALSE,"COMBINED";#N/A,#N/A,FALSE,"ACQUIROR";#N/A,#N/A,FALSE,"TARGET 1";#N/A,#N/A,FALSE,"TARGET 2";#N/A,#N/A,FALSE,"HIGH YIELD";#N/A,#N/A,FALSE,"OVERFUND"}</definedName>
    <definedName name="name3" hidden="1">{#N/A,#N/A,FALSE,"INPUTS";#N/A,#N/A,FALSE,"PROFORMA BSHEET";#N/A,#N/A,FALSE,"COMBINED";#N/A,#N/A,FALSE,"ACQUIROR";#N/A,#N/A,FALSE,"TARGET 1";#N/A,#N/A,FALSE,"TARGET 2";#N/A,#N/A,FALSE,"HIGH YIELD";#N/A,#N/A,FALSE,"OVERFUND"}</definedName>
    <definedName name="name4" localSheetId="1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4"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name5" localSheetId="12" hidden="1">{#N/A,#N/A,FALSE,"INPUTS";#N/A,#N/A,FALSE,"PROFORMA BSHEET";#N/A,#N/A,FALSE,"COMBINED";#N/A,#N/A,FALSE,"HIGH YIELD";#N/A,#N/A,FALSE,"COMB_GRAPHS"}</definedName>
    <definedName name="name5" hidden="1">{#N/A,#N/A,FALSE,"INPUTS";#N/A,#N/A,FALSE,"PROFORMA BSHEET";#N/A,#N/A,FALSE,"COMBINED";#N/A,#N/A,FALSE,"HIGH YIELD";#N/A,#N/A,FALSE,"COMB_GRAPHS"}</definedName>
    <definedName name="name6" localSheetId="12" hidden="1">{"mgmt forecast",#N/A,FALSE,"Mgmt Forecast";"dcf table",#N/A,FALSE,"Mgmt Forecast";"sensitivity",#N/A,FALSE,"Mgmt Forecast";"table inputs",#N/A,FALSE,"Mgmt Forecast";"calculations",#N/A,FALSE,"Mgmt Forecast"}</definedName>
    <definedName name="name6" hidden="1">{"mgmt forecast",#N/A,FALSE,"Mgmt Forecast";"dcf table",#N/A,FALSE,"Mgmt Forecast";"sensitivity",#N/A,FALSE,"Mgmt Forecast";"table inputs",#N/A,FALSE,"Mgmt Forecast";"calculations",#N/A,FALSE,"Mgmt Forecast"}</definedName>
    <definedName name="name7" localSheetId="12" hidden="1">{#N/A,#N/A,FALSE,"ACQ_GRAPHS";#N/A,#N/A,FALSE,"T_1 GRAPHS";#N/A,#N/A,FALSE,"T_2 GRAPHS";#N/A,#N/A,FALSE,"COMB_GRAPHS"}</definedName>
    <definedName name="name7" hidden="1">{#N/A,#N/A,FALSE,"ACQ_GRAPHS";#N/A,#N/A,FALSE,"T_1 GRAPHS";#N/A,#N/A,FALSE,"T_2 GRAPHS";#N/A,#N/A,FALSE,"COMB_GRAPHS"}</definedName>
    <definedName name="name8" localSheetId="12" hidden="1">{"vi1",#N/A,FALSE,"Financial Statements";"vi2",#N/A,FALSE,"Financial Statements";#N/A,#N/A,FALSE,"DCF"}</definedName>
    <definedName name="name8" hidden="1">{"vi1",#N/A,FALSE,"Financial Statements";"vi2",#N/A,FALSE,"Financial Statements";#N/A,#N/A,FALSE,"DCF"}</definedName>
    <definedName name="name9" localSheetId="12" hidden="1">{"BS",#N/A,FALSE,"USA"}</definedName>
    <definedName name="name9" hidden="1">{"BS",#N/A,FALSE,"USA"}</definedName>
    <definedName name="names" localSheetId="12">#REF!</definedName>
    <definedName name="names">#REF!</definedName>
    <definedName name="nbcngf" hidden="1">{#N/A,#N/A,TRUE,"Historicals";#N/A,#N/A,TRUE,"Charts";#N/A,#N/A,TRUE,"Forecasts"}</definedName>
    <definedName name="nbhyt" hidden="1">{"'Break down'!$A$4"}</definedName>
    <definedName name="nbvjhgf" hidden="1">{#N/A,#N/A,TRUE,"Historicals";#N/A,#N/A,TRUE,"Charts";#N/A,#N/A,TRUE,"Forecasts"}</definedName>
    <definedName name="nbvncvj" hidden="1">{#N/A,#N/A,TRUE,"Historicals";#N/A,#N/A,TRUE,"Charts";#N/A,#N/A,TRUE,"Forecasts"}</definedName>
    <definedName name="NECancelcommit" localSheetId="12">#REF!</definedName>
    <definedName name="NECancelcommit">#REF!</definedName>
    <definedName name="NECancelMTD" localSheetId="12">#REF!</definedName>
    <definedName name="NECancelMTD">#REF!</definedName>
    <definedName name="NECancelUpside" localSheetId="12">#REF!</definedName>
    <definedName name="NECancelUpside">#REF!</definedName>
    <definedName name="NEG">#REF!</definedName>
    <definedName name="NENBcommit" localSheetId="12">#REF!</definedName>
    <definedName name="NENBcommit">#REF!</definedName>
    <definedName name="NENBMTD" localSheetId="12">#REF!</definedName>
    <definedName name="NENBMTD">#REF!</definedName>
    <definedName name="NENBUpside" localSheetId="12">#REF!</definedName>
    <definedName name="NENBUpside">#REF!</definedName>
    <definedName name="NERenewalCount" localSheetId="12">#REF!</definedName>
    <definedName name="NERenewalCount">#REF!</definedName>
    <definedName name="nertd" hidden="1">{#N/A,#N/A,TRUE,"Historicals";#N/A,#N/A,TRUE,"Charts";#N/A,#N/A,TRUE,"Forecasts"}</definedName>
    <definedName name="Net_Income_from_Operations">Net_income1</definedName>
    <definedName name="NEUpsellcommit" localSheetId="12">#REF!</definedName>
    <definedName name="NEUpsellcommit">#REF!</definedName>
    <definedName name="NEUpsellMTD" localSheetId="12">#REF!</definedName>
    <definedName name="NEUpsellMTD">#REF!</definedName>
    <definedName name="NEUpsellUpside" localSheetId="12">#REF!</definedName>
    <definedName name="NEUpsellUpside">#REF!</definedName>
    <definedName name="NEVBEUcommit" localSheetId="12">#REF!</definedName>
    <definedName name="NEVBEUcommit">#REF!</definedName>
    <definedName name="NEVBEUMTD" localSheetId="12">#REF!</definedName>
    <definedName name="NEVBEUMTD">#REF!</definedName>
    <definedName name="NEVBEUUpside" localSheetId="12">#REF!</definedName>
    <definedName name="NEVBEUUpside">#REF!</definedName>
    <definedName name="Neville">"uk"</definedName>
    <definedName name="new">#REF!</definedName>
    <definedName name="New_funds_in_HF_EUR" localSheetId="12">#REF!</definedName>
    <definedName name="New_funds_in_HF_EUR">#REF!</definedName>
    <definedName name="New_Funds_in_HF_USD" localSheetId="12">#REF!</definedName>
    <definedName name="New_Funds_in_HF_USD">#REF!</definedName>
    <definedName name="NEW_STORE_CAPEX">#REF!</definedName>
    <definedName name="NewCapAmort" localSheetId="12">#REF!</definedName>
    <definedName name="NewCapAmort">#REF!</definedName>
    <definedName name="NewCapDep" localSheetId="12">#REF!</definedName>
    <definedName name="NewCapDep">#REF!</definedName>
    <definedName name="NewDebt" localSheetId="12">#REF!</definedName>
    <definedName name="NewDebt">#REF!</definedName>
    <definedName name="NewName">"B45:G45"</definedName>
    <definedName name="newnew" hidden="1">#REF!</definedName>
    <definedName name="NewRange" hidden="1">#REF!</definedName>
    <definedName name="NewRenewal" localSheetId="12">#REF!</definedName>
    <definedName name="NewRenewal">#REF!</definedName>
    <definedName name="NextButton">"Button 18"</definedName>
    <definedName name="ng">#REF!</definedName>
    <definedName name="ngfndd" hidden="1">{#N/A,#N/A,TRUE,"Historicals";#N/A,#N/A,TRUE,"Charts";#N/A,#N/A,TRUE,"Forecasts"}</definedName>
    <definedName name="ngptrend" localSheetId="12">#REF!</definedName>
    <definedName name="ngptrend">#REF!</definedName>
    <definedName name="NH67TYG" hidden="1">{"'Break down'!$A$4"}</definedName>
    <definedName name="nhz">#REF!</definedName>
    <definedName name="NIrate" localSheetId="12">#REF!</definedName>
    <definedName name="NIrate">#REF!</definedName>
    <definedName name="NIRate2002" localSheetId="12">#REF!</definedName>
    <definedName name="NIRate2002">#REF!</definedName>
    <definedName name="njy" hidden="1">{"'Break down'!$A$4"}</definedName>
    <definedName name="NM">"NM"</definedName>
    <definedName name="NMHJ675" hidden="1">{"'Break down'!$A$4"}</definedName>
    <definedName name="No_Class">"No Class"</definedName>
    <definedName name="No_Totals">FALSE</definedName>
    <definedName name="nominal" localSheetId="12">#REF!</definedName>
    <definedName name="nominal">#REF!</definedName>
    <definedName name="NominalCodes1" localSheetId="12">#REF!</definedName>
    <definedName name="NominalCodes1">#REF!</definedName>
    <definedName name="NominalCodes2" localSheetId="12">#REF!</definedName>
    <definedName name="NominalCodes2">#REF!</definedName>
    <definedName name="NOMINALCODES3" localSheetId="12">#REF!</definedName>
    <definedName name="NOMINALCODES3">#REF!</definedName>
    <definedName name="NON_DISP_UNITS">#REF!</definedName>
    <definedName name="Non_Dov_Cap" localSheetId="12">#REF!</definedName>
    <definedName name="Non_Dov_Cap">#REF!</definedName>
    <definedName name="NOR_NET">106</definedName>
    <definedName name="normal_tax">0.3</definedName>
    <definedName name="Normalized_Income_Statement">"IS_Annual"</definedName>
    <definedName name="NormalView">"Option Button 9"</definedName>
    <definedName name="NORME10" localSheetId="12">#REF!</definedName>
    <definedName name="NORME10">#REF!</definedName>
    <definedName name="NORME5" localSheetId="12">#REF!</definedName>
    <definedName name="NORME5">#REF!</definedName>
    <definedName name="NORME6" localSheetId="12">#REF!</definedName>
    <definedName name="NORME6">#REF!</definedName>
    <definedName name="NORME7" localSheetId="12">#REF!</definedName>
    <definedName name="NORME7">#REF!</definedName>
    <definedName name="NORME8" localSheetId="12">#REF!</definedName>
    <definedName name="NORME8">#REF!</definedName>
    <definedName name="NORME9" localSheetId="12">#REF!</definedName>
    <definedName name="NORME9">#REF!</definedName>
    <definedName name="NorthList">#REF!</definedName>
    <definedName name="NoSAF">"2-Closed-No SAF"</definedName>
    <definedName name="Not?">"not "</definedName>
    <definedName name="NOV">8</definedName>
    <definedName name="Nov_15" localSheetId="12">#REF!</definedName>
    <definedName name="Nov_15">#REF!</definedName>
    <definedName name="NovAct" localSheetId="12">#REF!</definedName>
    <definedName name="NovAct">#REF!</definedName>
    <definedName name="NovFTE" localSheetId="12">#REF!</definedName>
    <definedName name="NovFTE">#REF!</definedName>
    <definedName name="NOVPT">0.06</definedName>
    <definedName name="NS_BANKS" localSheetId="12">#REF!</definedName>
    <definedName name="NS_BANKS">#REF!</definedName>
    <definedName name="Num_Carte" localSheetId="12">#REF!</definedName>
    <definedName name="Num_Carte">#REF!</definedName>
    <definedName name="Number_of_Payments">MATCH(0.01,End_Bal,-1)+1</definedName>
    <definedName name="NvsASD">"V2000-12-31"</definedName>
    <definedName name="NvsAutoDrillOk">"VN"</definedName>
    <definedName name="NvsDateToNumber">"Y"</definedName>
    <definedName name="NvsElapsedTime">0.000516666666953824</definedName>
    <definedName name="NvsEndTime">37585.5170123843</definedName>
    <definedName name="NvsInstanceHook">"CloseNplosion"</definedName>
    <definedName name="NvsInstLang">"VENG"</definedName>
    <definedName name="NvsInstSpec">"%"</definedName>
    <definedName name="NvsInstSpec1">","</definedName>
    <definedName name="NvsInstSpec2">","</definedName>
    <definedName name="NvsInstSpec3">","</definedName>
    <definedName name="NvsInstSpec4">","</definedName>
    <definedName name="NvsInstSpec5">","</definedName>
    <definedName name="NvsInstSpec6">","</definedName>
    <definedName name="NvsInstSpec7">","</definedName>
    <definedName name="NvsInstSpec8">","</definedName>
    <definedName name="NvsInstSpec9">","</definedName>
    <definedName name="NvsLayoutType">"M3"</definedName>
    <definedName name="NvsNplSpec">"%,X,RNF..,CNF.."</definedName>
    <definedName name="NvsPanelBusUnit">"V"</definedName>
    <definedName name="NvsPanelEffdt">"V1997-07-09"</definedName>
    <definedName name="NvsPanelSetid">"V01"</definedName>
    <definedName name="NvsReqBU">"V01"</definedName>
    <definedName name="NvsReqBUOnly">"VN"</definedName>
    <definedName name="NvsSheetType">"M"</definedName>
    <definedName name="NvsTransLed">"VN"</definedName>
    <definedName name="NvsTree.ACCOUNTDETAIL">"YYYNN"</definedName>
    <definedName name="NvsTree.ALLBU">"YYYNN"</definedName>
    <definedName name="NvsTree.ALLBU1">"YYYNN"</definedName>
    <definedName name="NvsTree.BRDCST_PRODUCT">"YYYNN"</definedName>
    <definedName name="NvsTree.BROADCAST_ACCOUNT">"YYYNN"</definedName>
    <definedName name="NvsTree.CABLE_CAPITAL">"YYYNN"</definedName>
    <definedName name="NvsTree.CABLE_PROJECTS">"YYYNN"</definedName>
    <definedName name="NvsTree.CABLE_PROJECTS96">"YYYNN"</definedName>
    <definedName name="NvsTree.CATEGORY">"YYYNN"</definedName>
    <definedName name="NvsTree.CATEGORYDETAIL">"YYYNN"</definedName>
    <definedName name="NvsTree.CONSOLIDATED_UNITS">"YYYNN"</definedName>
    <definedName name="NvsTree.CONSOLIDATION_TREE">"YYYNN"</definedName>
    <definedName name="NvsTree.COUNTRY_COA">"YYYNN"</definedName>
    <definedName name="NvsTree.COUNTRY_UM_LICENSE">"YYYNN"</definedName>
    <definedName name="NvsTree.COUNTRYDETAIL">"YYYNN"</definedName>
    <definedName name="NvsTree.DENVER_DEPT_TREE">"YYYNN"</definedName>
    <definedName name="NvsTree.DEPARTMENT">"YYYNN"</definedName>
    <definedName name="NvsTree.DEPARTMENT_TV">"YYYNN"</definedName>
    <definedName name="NvsTree.DEPARTMENTDETAIL">"YYYNN"</definedName>
    <definedName name="NvsTree.DEPTID_BRDCST">"YYYNN"</definedName>
    <definedName name="NvsTree.DEPTID_ENT">"YYYNN"</definedName>
    <definedName name="NvsTree.DIVISION_BU_TREE">"YYYNN"</definedName>
    <definedName name="NvsTree.ENT_ACCOUNT">"YYYNN"</definedName>
    <definedName name="NvsTree.ENT_SUM_ACCOUNT">"YYYNN"</definedName>
    <definedName name="NvsTree.GAAP_ACCOUNT_TREE">"YYYNN"</definedName>
    <definedName name="NvsTree.HGTV_DEPARTMENTS">"YYYNN"</definedName>
    <definedName name="NvsTree.INLAND_DEPT_TREE">"YYYNN"</definedName>
    <definedName name="NvsTree.KNOX_DEPT_TREE">"YYYNN"</definedName>
    <definedName name="NvsTree.LEGAL_ENTITY_TREE">"YYYNN"</definedName>
    <definedName name="NvsTree.MEMPHIS_DEPT_TREE">"YYYNN"</definedName>
    <definedName name="NvsTree.NEWBUDCATEGORY">"YYYNN"</definedName>
    <definedName name="NvsTree.NEWSP_ACCOUNT_TREE">"YYYNN"</definedName>
    <definedName name="NvsTree.NEWSPAPER_DEPT">"YYYNN"</definedName>
    <definedName name="NvsTree.NEWSPAPER_DEPT_RPT">"YYYNN"</definedName>
    <definedName name="NvsTree.NEWSPAPER_REPORTS">"YYYNN"</definedName>
    <definedName name="NvsTree.NEWSPPR_STATS_CATG">"YYYNN"</definedName>
    <definedName name="NvsTree.NEWSPPR_STATS_PROD">"YYYNN"</definedName>
    <definedName name="NvsTree.OLD_SUMMARY_ACCNT">"YYYNN"</definedName>
    <definedName name="NvsTree.PRODUCT">"YYYNN"</definedName>
    <definedName name="NvsTree.PRODUCTDETAIL">"YYYNN"</definedName>
    <definedName name="NvsTree.PROFIT_CENTER">"YYYNN"</definedName>
    <definedName name="NvsTree.PROFITCENTERDETAIL">"YYYNN"</definedName>
    <definedName name="NvsTree.PROJECTDETAIL">"YYYNN"</definedName>
    <definedName name="NvsTree.REPORTING_UNITS">"YYYNN"</definedName>
    <definedName name="NvsTree.SHP_ACCOUNT">"YYYNN"</definedName>
    <definedName name="NvsTree.SHP_SUM_ACCOUNT">"YYYNN"</definedName>
    <definedName name="NvsTree.STEFFEN_COA">"YYYNN"</definedName>
    <definedName name="NvsTree.SUMMARY_ACCOUNT">"YYYNN"</definedName>
    <definedName name="NvsTree.SUMMARY_BROADACCT1">"YYYNN"</definedName>
    <definedName name="NvsTree.SUMMARY_BROADCAST">"YYYNN"</definedName>
    <definedName name="NvsTree.UM_ACCOUNT">"YYYNN"</definedName>
    <definedName name="NvsTree.UM_CATEGORY">"YYYNN"</definedName>
    <definedName name="NvsTree.UM_COUNTRY">"YYYNN"</definedName>
    <definedName name="NvsTree.UM_DEPT">"YYYNN"</definedName>
    <definedName name="NvsTree.UM_PRODUCT">"YYYNN"</definedName>
    <definedName name="NvsTree.UM_PRODUCT_LICENSE">"YYYNN"</definedName>
    <definedName name="NvsTree.UM_PROFIT_CENTER">"YYYNN"</definedName>
    <definedName name="NvsTree.ZKOORS_TEMP">"YYYNN"</definedName>
    <definedName name="NvsTree.ZMARK">"YYYNN"</definedName>
    <definedName name="NvsTreeASD">"V2000-12-31"</definedName>
    <definedName name="NvsValTbl.ACCOUNT">"GL_ACCOUNT_TBL"</definedName>
    <definedName name="NvsValTbl.AFFILIATE">"AFFILIATE_VW"</definedName>
    <definedName name="NvsValTbl.ANALYSIS_TYPE">"PC_ANTYPE_VW"</definedName>
    <definedName name="NvsValTbl.BASE_CURRENCY">"CURRENCY_CD_TBL"</definedName>
    <definedName name="NvsValTbl.BUSINESS_UNIT">"BUS_UNIT_TBL_GL"</definedName>
    <definedName name="NvsValTbl.CATEGORY">"CATEGORY_TBL"</definedName>
    <definedName name="NvsValTbl.CATEGORY_COA">"CATEGORY_SHTBL"</definedName>
    <definedName name="NvsValTbl.CLASS_FLD">"CLASS_CF_ALL_VW"</definedName>
    <definedName name="NvsValTbl.CURRENCY_CD">"CURRENCY_CD_TBL"</definedName>
    <definedName name="NvsValTbl.DEPTID">"DEPARTMENT_TBL"</definedName>
    <definedName name="NvsValTbl.LEDGER">"LED_DETL_VW"</definedName>
    <definedName name="NvsValTbl.PRODUCT">"PRODUCT_TBL"</definedName>
    <definedName name="NvsValTbl.PROFIT_CENTER">"PROFIT_CNTR_TBL"</definedName>
    <definedName name="NvsValTbl.PROGRAM_CD">"PROGRAM_TBL"</definedName>
    <definedName name="NvsValTbl.PROGRAM_CODE">"GL_ACCT_ALL_VW"</definedName>
    <definedName name="NvsValTbl.PROJECT_ID">"PROJECT_ID_VW"</definedName>
    <definedName name="NvsValTbl.PROJECT_TYPE">"PROJ_TYPE_TBL"</definedName>
    <definedName name="NvsValTbl.SCENARIO">"BD_SCENARIO_TBL"</definedName>
    <definedName name="NvsValTbl.STATISTICS_CODE">"STAT_ALL_VW"</definedName>
    <definedName name="NvsValTbl.SUB_ACCOUNT">"SUB_ACCOUNT_TBL"</definedName>
    <definedName name="NvsValTbl.U_CHRG_DEPTID">"U_CHRG_DEPT_VW"</definedName>
    <definedName name="NvsValTbl.U_CUST_TYPE">"U_CUST_TYPE_TBL"</definedName>
    <definedName name="NvsValTbl.U_GL_RESOURCE">"U_GLRESOURCE_VW"</definedName>
    <definedName name="NW">#REF!</definedName>
    <definedName name="NYCancelcommit" localSheetId="12">#REF!</definedName>
    <definedName name="NYCancelcommit">#REF!</definedName>
    <definedName name="NYCancelMTD" localSheetId="12">#REF!</definedName>
    <definedName name="NYCancelMTD">#REF!</definedName>
    <definedName name="NYCancelUpside" localSheetId="12">#REF!</definedName>
    <definedName name="NYCancelUpside">#REF!</definedName>
    <definedName name="NYNBCommit" localSheetId="12">#REF!</definedName>
    <definedName name="NYNBCommit">#REF!</definedName>
    <definedName name="NYNBMTD" localSheetId="12">#REF!</definedName>
    <definedName name="NYNBMTD">#REF!</definedName>
    <definedName name="NYNBUpside" localSheetId="12">#REF!</definedName>
    <definedName name="NYNBUpside">#REF!</definedName>
    <definedName name="NYRenewalCount" localSheetId="12">#REF!</definedName>
    <definedName name="NYRenewalCount">#REF!</definedName>
    <definedName name="NYUpsellcommit" localSheetId="12">#REF!</definedName>
    <definedName name="NYUpsellcommit">#REF!</definedName>
    <definedName name="NYUpsellMTD" localSheetId="12">#REF!</definedName>
    <definedName name="NYUpsellMTD">#REF!</definedName>
    <definedName name="NYUpsellUpside" localSheetId="12">#REF!</definedName>
    <definedName name="NYUpsellUpside">#REF!</definedName>
    <definedName name="NYVBEUcommit" localSheetId="12">#REF!</definedName>
    <definedName name="NYVBEUcommit">#REF!</definedName>
    <definedName name="NYVBEUMTD" localSheetId="12">#REF!</definedName>
    <definedName name="NYVBEUMTD">#REF!</definedName>
    <definedName name="NYVBEUUpside" localSheetId="12">#REF!</definedName>
    <definedName name="NYVBEUUpside">#REF!</definedName>
    <definedName name="o" localSheetId="1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o"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ö" localSheetId="12" hidden="1">{"Druck HORE","HL 503.000",FALSE,"HORE Schema"}</definedName>
    <definedName name="ö" hidden="1">{"Druck HORE","HL 503.000",FALSE,"HORE Schema"}</definedName>
    <definedName name="O_Pr1">"'Option Warrent Calc'!$I$10"</definedName>
    <definedName name="Obrecht">"Proc."</definedName>
    <definedName name="Oca_90">"endex"</definedName>
    <definedName name="OCT">7</definedName>
    <definedName name="Oct_15" localSheetId="12">#REF!</definedName>
    <definedName name="Oct_15">#REF!</definedName>
    <definedName name="OctAct" localSheetId="12">#REF!</definedName>
    <definedName name="OctAct">#REF!</definedName>
    <definedName name="OctFTE" localSheetId="12">#REF!</definedName>
    <definedName name="OctFTE">#REF!</definedName>
    <definedName name="OCTPT">0.08</definedName>
    <definedName name="OF_A_32">9</definedName>
    <definedName name="OF_AN_01">8</definedName>
    <definedName name="Off">Toliara_Processing</definedName>
    <definedName name="OFFICE">20</definedName>
    <definedName name="OFFICES">50</definedName>
    <definedName name="OffsetRef" localSheetId="12">#REF!</definedName>
    <definedName name="OffsetRef">#REF!</definedName>
    <definedName name="OH_INFL_2018" localSheetId="12">#REF!</definedName>
    <definedName name="OH_INFL_2018">#REF!</definedName>
    <definedName name="OH_INFL_2019" localSheetId="12">#REF!</definedName>
    <definedName name="OH_INFL_2019">#REF!</definedName>
    <definedName name="OH_INFL_2020" localSheetId="12">#REF!</definedName>
    <definedName name="OH_INFL_2020">#REF!</definedName>
    <definedName name="oip" hidden="1">{"'Break down'!$A$4"}</definedName>
    <definedName name="ok" hidden="1">#REF!</definedName>
    <definedName name="okaj">#REF!</definedName>
    <definedName name="old" hidden="1">#REF!</definedName>
    <definedName name="olllllllllllllll">#REF!</definedName>
    <definedName name="one" hidden="1">#REF!</definedName>
    <definedName name="onetime">1</definedName>
    <definedName name="OngoingPayModels" localSheetId="12">#REF!</definedName>
    <definedName name="OngoingPayModels">#REF!</definedName>
    <definedName name="oo" localSheetId="12" hidden="1">{#N/A,#N/A,TRUE,"Cover sheet";#N/A,#N/A,TRUE,"Summary";#N/A,#N/A,TRUE,"Key Assumptions";#N/A,#N/A,TRUE,"Profit &amp; Loss";#N/A,#N/A,TRUE,"Balance Sheet";#N/A,#N/A,TRUE,"Cashflow";#N/A,#N/A,TRUE,"IRR";#N/A,#N/A,TRUE,"Ratios";#N/A,#N/A,TRUE,"Debt analysis"}</definedName>
    <definedName name="oo" hidden="1">{#N/A,#N/A,TRUE,"Cover sheet";#N/A,#N/A,TRUE,"Summary";#N/A,#N/A,TRUE,"Key Assumptions";#N/A,#N/A,TRUE,"Profit &amp; Loss";#N/A,#N/A,TRUE,"Balance Sheet";#N/A,#N/A,TRUE,"Cashflow";#N/A,#N/A,TRUE,"IRR";#N/A,#N/A,TRUE,"Ratios";#N/A,#N/A,TRUE,"Debt analysis"}</definedName>
    <definedName name="oooo" localSheetId="12" hidden="1">{#N/A,#N/A,TRUE,"Cover sheet";#N/A,#N/A,TRUE,"Summary";#N/A,#N/A,TRUE,"Key Assumptions";#N/A,#N/A,TRUE,"Profit &amp; Loss";#N/A,#N/A,TRUE,"Balance Sheet";#N/A,#N/A,TRUE,"Cashflow";#N/A,#N/A,TRUE,"IRR";#N/A,#N/A,TRUE,"Ratios";#N/A,#N/A,TRUE,"Debt analysis"}</definedName>
    <definedName name="oooo" hidden="1">{#N/A,#N/A,TRUE,"Cover sheet";#N/A,#N/A,TRUE,"Summary";#N/A,#N/A,TRUE,"Key Assumptions";#N/A,#N/A,TRUE,"Profit &amp; Loss";#N/A,#N/A,TRUE,"Balance Sheet";#N/A,#N/A,TRUE,"Cashflow";#N/A,#N/A,TRUE,"IRR";#N/A,#N/A,TRUE,"Ratios";#N/A,#N/A,TRUE,"Debt analysis"}</definedName>
    <definedName name="ooooooooo">#REF!</definedName>
    <definedName name="oooooooooooo" localSheetId="12" hidden="1">{#N/A,#N/A,TRUE,"Cover sheet";#N/A,#N/A,TRUE,"Summary";#N/A,#N/A,TRUE,"Key Assumptions";#N/A,#N/A,TRUE,"Profit &amp; Loss";#N/A,#N/A,TRUE,"Balance Sheet";#N/A,#N/A,TRUE,"Cashflow";#N/A,#N/A,TRUE,"IRR";#N/A,#N/A,TRUE,"Ratios";#N/A,#N/A,TRUE,"Debt analysis"}</definedName>
    <definedName name="oooooooooooo" hidden="1">{#N/A,#N/A,TRUE,"Cover sheet";#N/A,#N/A,TRUE,"Summary";#N/A,#N/A,TRUE,"Key Assumptions";#N/A,#N/A,TRUE,"Profit &amp; Loss";#N/A,#N/A,TRUE,"Balance Sheet";#N/A,#N/A,TRUE,"Cashflow";#N/A,#N/A,TRUE,"IRR";#N/A,#N/A,TRUE,"Ratios";#N/A,#N/A,TRUE,"Debt analysis"}</definedName>
    <definedName name="ooooooooooooooo">#REF!</definedName>
    <definedName name="ooooooooooooooooooooo">#REF!</definedName>
    <definedName name="oooooooooooooooooooooooooooo">#REF!</definedName>
    <definedName name="oooop" hidden="1">#REF!</definedName>
    <definedName name="OP2006RF1" localSheetId="12">#REF!</definedName>
    <definedName name="OP2006RF1">#REF!</definedName>
    <definedName name="OPAct2006" localSheetId="12">#REF!</definedName>
    <definedName name="OPAct2006">#REF!</definedName>
    <definedName name="OPALRate2000" localSheetId="12">#REF!</definedName>
    <definedName name="OPALRate2000">#REF!</definedName>
    <definedName name="OPBUD05" localSheetId="12">#REF!</definedName>
    <definedName name="OPBUD05">#REF!</definedName>
    <definedName name="OPCashFlow_QTD">#REF!</definedName>
    <definedName name="OPCashFlow_YTD">#REF!</definedName>
    <definedName name="OpenClosed" localSheetId="12">#REF!</definedName>
    <definedName name="OpenClosed">#REF!</definedName>
    <definedName name="Operations" hidden="1">#REF!</definedName>
    <definedName name="Operations2" hidden="1">#REF!</definedName>
    <definedName name="OpExAmortization">0</definedName>
    <definedName name="OpExBeforeDepreciationAmortizationExtraordinariesOther">0</definedName>
    <definedName name="OpExBeforeDepreciationAmortizationExtraordinariesTotal">0</definedName>
    <definedName name="OpExCostOfEquipment">0</definedName>
    <definedName name="OpExDepreciation">0</definedName>
    <definedName name="OpExGeneralAdministrative">0</definedName>
    <definedName name="OpExSellingMarketing">0</definedName>
    <definedName name="OpExTotal">0</definedName>
    <definedName name="opiju" hidden="1">{"'Break down'!$A$4"}</definedName>
    <definedName name="opikj" hidden="1">{"'Break down'!$A$4"}</definedName>
    <definedName name="opin765" hidden="1">{"'Break down'!$A$4"}</definedName>
    <definedName name="opiu" hidden="1">{"'Break down'!$A$4"}</definedName>
    <definedName name="oplki" hidden="1">{"'Break down'!$A$4"}</definedName>
    <definedName name="Opprofit" localSheetId="12">#REF!</definedName>
    <definedName name="Opprofit">#REF!</definedName>
    <definedName name="Orange_Capex">#REF!</definedName>
    <definedName name="oth_income_below_EBIT_1985">#REF!</definedName>
    <definedName name="oth_income_below_EBIT_1986">#REF!</definedName>
    <definedName name="oth_income_below_EBIT_1987">#REF!</definedName>
    <definedName name="oth_income_below_EBIT_1988">#REF!</definedName>
    <definedName name="oth_income_below_EBIT_1989">#REF!</definedName>
    <definedName name="oth_income_below_EBIT_1990">#REF!</definedName>
    <definedName name="oth_income_below_EBIT_1991">#REF!</definedName>
    <definedName name="oth_income_below_EBIT_1992">#REF!</definedName>
    <definedName name="oth_income_below_EBIT_1993">#REF!</definedName>
    <definedName name="oth_income_below_EBIT_1994">#REF!</definedName>
    <definedName name="oth_income_below_EBIT_1995">#REF!</definedName>
    <definedName name="oth_income_below_EBIT_1996">#REF!</definedName>
    <definedName name="oth_income_below_EBIT_1997">#REF!</definedName>
    <definedName name="oth_income_below_EBIT_1998">#REF!</definedName>
    <definedName name="oth_income_below_EBIT_1999">#REF!</definedName>
    <definedName name="oth_income_below_EBIT_2000">#REF!</definedName>
    <definedName name="oth_income_below_EBIT_2001">#REF!</definedName>
    <definedName name="oth_income_below_EBIT_2002">#REF!</definedName>
    <definedName name="oth_income_below_EBIT_2003">#REF!</definedName>
    <definedName name="oth_income_below_EBIT_2004">#REF!</definedName>
    <definedName name="oth_income_below_EBIT_2005">#REF!</definedName>
    <definedName name="oth_income_below_EBIT_2006">#REF!</definedName>
    <definedName name="oth_income_below_EBIT_2007">#REF!</definedName>
    <definedName name="oth_income_below_EBIT_2008">#REF!</definedName>
    <definedName name="oth_income_below_EBIT_2009">#REF!</definedName>
    <definedName name="oth_income_below_EBIT_2010">#REF!</definedName>
    <definedName name="oth_income_below_EBIT_comm">#REF!</definedName>
    <definedName name="OtherExEquityIncome">0</definedName>
    <definedName name="OtherExGainOnSale">0</definedName>
    <definedName name="OtherExInterestIncome">0</definedName>
    <definedName name="OtherExMinorityInterest">0</definedName>
    <definedName name="OtherExTotal">0</definedName>
    <definedName name="Other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Other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over_15_years">0.1</definedName>
    <definedName name="Overallequity" localSheetId="12">#REF!</definedName>
    <definedName name="Overallequity">#REF!</definedName>
    <definedName name="override_stub">#REF!</definedName>
    <definedName name="oyi" hidden="1">{#N/A,#N/A,TRUE,"Historicals";#N/A,#N/A,TRUE,"Charts";#N/A,#N/A,TRUE,"Forecasts"}</definedName>
    <definedName name="Oz">2</definedName>
    <definedName name="oztrf">#REF!</definedName>
    <definedName name="p" localSheetId="12" hidden="1">{#N/A,#N/A,TRUE,"Cover sheet";#N/A,#N/A,TRUE,"Summary";#N/A,#N/A,TRUE,"Key Assumptions";#N/A,#N/A,TRUE,"Profit &amp; Loss";#N/A,#N/A,TRUE,"Balance Sheet";#N/A,#N/A,TRUE,"Cashflow";#N/A,#N/A,TRUE,"IRR";#N/A,#N/A,TRUE,"Ratios";#N/A,#N/A,TRUE,"Debt analysis"}</definedName>
    <definedName name="p" hidden="1">{#N/A,#N/A,TRUE,"Cover sheet";#N/A,#N/A,TRUE,"Summary";#N/A,#N/A,TRUE,"Key Assumptions";#N/A,#N/A,TRUE,"Profit &amp; Loss";#N/A,#N/A,TRUE,"Balance Sheet";#N/A,#N/A,TRUE,"Cashflow";#N/A,#N/A,TRUE,"IRR";#N/A,#N/A,TRUE,"Ratios";#N/A,#N/A,TRUE,"Debt analysis"}</definedName>
    <definedName name="page\x2dtotal">#REF!</definedName>
    <definedName name="page\x2dtotal\x2dmaster0">#REF!</definedName>
    <definedName name="pages">_pg1,_pg2</definedName>
    <definedName name="PagosTermSCH">#REF!</definedName>
    <definedName name="PandL1516" localSheetId="12">#REF!</definedName>
    <definedName name="PandL1516">#REF!</definedName>
    <definedName name="PandL1617" localSheetId="12">#REF!</definedName>
    <definedName name="PandL1617">#REF!</definedName>
    <definedName name="Panel">#REF!</definedName>
    <definedName name="PAR">#REF!</definedName>
    <definedName name="Param_MOIS">#REF!</definedName>
    <definedName name="PARAMOUNT_HOME_ENTERTAINMENT">Revenue_Ret</definedName>
    <definedName name="part_data114" localSheetId="12">#REF!</definedName>
    <definedName name="part_data114">#REF!</definedName>
    <definedName name="paul_days_avail" localSheetId="12">#REF!</definedName>
    <definedName name="paul_days_avail">#REF!</definedName>
    <definedName name="paul_days_trained" localSheetId="12">#REF!</definedName>
    <definedName name="paul_days_trained">#REF!</definedName>
    <definedName name="paul_util" localSheetId="12">#REF!</definedName>
    <definedName name="paul_util">#REF!</definedName>
    <definedName name="PAWS_Basis">1</definedName>
    <definedName name="PAWS_EndDate">37257</definedName>
    <definedName name="PAWS_GraphMode">TRUE</definedName>
    <definedName name="PAWS_LastNDays">10</definedName>
    <definedName name="PAWS_PasteRows">FALSE</definedName>
    <definedName name="PAWS_Periodicity">5</definedName>
    <definedName name="PAWS_PeriodSpec">1</definedName>
    <definedName name="PAWS_StartDate">32874</definedName>
    <definedName name="PAWS_UseDates">TRUE</definedName>
    <definedName name="PAWS_UseLastSelection">FALSE</definedName>
    <definedName name="PAWS_UseUnits">FALSE</definedName>
    <definedName name="PAWS_ZeroMode">TRUE</definedName>
    <definedName name="payback">SUM(payback_range)</definedName>
    <definedName name="payback_mkt">SUM(payback_range_mkt)</definedName>
    <definedName name="payback_rel">#N/A</definedName>
    <definedName name="PAYMENT" localSheetId="12" hidden="1">{"Cash Book",#N/A,FALSE,"Cash Book"}</definedName>
    <definedName name="PAYMENT" hidden="1">{"Cash Book",#N/A,FALSE,"Cash Book"}</definedName>
    <definedName name="Payment_Date">DATE(YEAR(Loan_Start),MONTH(Loan_Start)+Payment_Number,DAY(Loan_Start))</definedName>
    <definedName name="PaymentMethod" localSheetId="12">#REF!</definedName>
    <definedName name="PaymentMethod">#REF!</definedName>
    <definedName name="PaymentStatus" localSheetId="12">#REF!</definedName>
    <definedName name="PaymentStatus">#REF!</definedName>
    <definedName name="pbPrinterFormat">"Acrobat PDFWriter on LPT1:"</definedName>
    <definedName name="pbStartPageNumber">1</definedName>
    <definedName name="pbUpdatePageNumbering">TRUE</definedName>
    <definedName name="pcommontitle">"Edit Box 23"</definedName>
    <definedName name="Pdate">35902</definedName>
    <definedName name="PE_Multiple">12</definedName>
    <definedName name="PEF_1" localSheetId="12">#REF!</definedName>
    <definedName name="PEF_1">#REF!</definedName>
    <definedName name="PEF_2" localSheetId="12">#REF!</definedName>
    <definedName name="PEF_2">#REF!</definedName>
    <definedName name="PEF1Ord" localSheetId="12">#REF!</definedName>
    <definedName name="PEF1Ord">#REF!</definedName>
    <definedName name="PEF1Pref" localSheetId="12">#REF!</definedName>
    <definedName name="PEF1Pref">#REF!</definedName>
    <definedName name="PEF1share" localSheetId="12">#REF!</definedName>
    <definedName name="PEF1share">#REF!</definedName>
    <definedName name="PEF2Ord" localSheetId="12">#REF!</definedName>
    <definedName name="PEF2Ord">#REF!</definedName>
    <definedName name="PEF2Pref" localSheetId="12">#REF!</definedName>
    <definedName name="PEF2Pref">#REF!</definedName>
    <definedName name="PEF2Share" localSheetId="12">#REF!</definedName>
    <definedName name="PEF2Share">#REF!</definedName>
    <definedName name="PEN">#REF!</definedName>
    <definedName name="PensionTopUpSpecifiedExpenditure" localSheetId="12">#REF!</definedName>
    <definedName name="PensionTopUpSpecifiedExpenditure">#REF!</definedName>
    <definedName name="Per" localSheetId="12">#REF!</definedName>
    <definedName name="Per">#REF!</definedName>
    <definedName name="perAV">6</definedName>
    <definedName name="percent_multiplier">100</definedName>
    <definedName name="Percent_of_52_week_high_8_9_99">"PCT52wHigh"</definedName>
    <definedName name="Performance_Discount">0.2</definedName>
    <definedName name="Period">#REF!</definedName>
    <definedName name="Period_1" localSheetId="12">#REF!</definedName>
    <definedName name="Period_1">#REF!</definedName>
    <definedName name="Period_10" localSheetId="12">#REF!</definedName>
    <definedName name="Period_10">#REF!</definedName>
    <definedName name="Period_10Description" localSheetId="12">#REF!</definedName>
    <definedName name="Period_10Description">#REF!</definedName>
    <definedName name="Period_1Description" localSheetId="12">#REF!</definedName>
    <definedName name="Period_1Description">#REF!</definedName>
    <definedName name="Period_2" localSheetId="12">#REF!</definedName>
    <definedName name="Period_2">#REF!</definedName>
    <definedName name="Period_2Description" localSheetId="12">#REF!</definedName>
    <definedName name="Period_2Description">#REF!</definedName>
    <definedName name="Period_3" localSheetId="12">#REF!</definedName>
    <definedName name="Period_3">#REF!</definedName>
    <definedName name="Period_3Description" localSheetId="12">#REF!</definedName>
    <definedName name="Period_3Description">#REF!</definedName>
    <definedName name="Period_4" localSheetId="12">#REF!</definedName>
    <definedName name="Period_4">#REF!</definedName>
    <definedName name="Period_4Description" localSheetId="12">#REF!</definedName>
    <definedName name="Period_4Description">#REF!</definedName>
    <definedName name="Period_5" localSheetId="12">#REF!</definedName>
    <definedName name="Period_5">#REF!</definedName>
    <definedName name="Period_5Description" localSheetId="12">#REF!</definedName>
    <definedName name="Period_5Description">#REF!</definedName>
    <definedName name="Period_6" localSheetId="12">#REF!</definedName>
    <definedName name="Period_6">#REF!</definedName>
    <definedName name="Period_6Description" localSheetId="12">#REF!</definedName>
    <definedName name="Period_6Description">#REF!</definedName>
    <definedName name="Period_7" localSheetId="12">#REF!</definedName>
    <definedName name="Period_7">#REF!</definedName>
    <definedName name="Period_7Description" localSheetId="12">#REF!</definedName>
    <definedName name="Period_7Description">#REF!</definedName>
    <definedName name="Period_8" localSheetId="12">#REF!</definedName>
    <definedName name="Period_8">#REF!</definedName>
    <definedName name="Period_8Description" localSheetId="12">#REF!</definedName>
    <definedName name="Period_8Description">#REF!</definedName>
    <definedName name="Period_9" localSheetId="12">#REF!</definedName>
    <definedName name="Period_9">#REF!</definedName>
    <definedName name="Period_9Description" localSheetId="12">#REF!</definedName>
    <definedName name="Period_9Description">#REF!</definedName>
    <definedName name="Period2" localSheetId="12">#REF!</definedName>
    <definedName name="Period2">#REF!</definedName>
    <definedName name="PERIOD3" localSheetId="12">#REF!</definedName>
    <definedName name="PERIOD3">#REF!</definedName>
    <definedName name="PeriodEnd_1" localSheetId="12">#REF!</definedName>
    <definedName name="PeriodEnd_1">#REF!</definedName>
    <definedName name="PeriodEnd_10" localSheetId="12">#REF!</definedName>
    <definedName name="PeriodEnd_10">#REF!</definedName>
    <definedName name="PeriodEnd_10Description" localSheetId="12">#REF!</definedName>
    <definedName name="PeriodEnd_10Description">#REF!</definedName>
    <definedName name="PeriodEnd_1Description" localSheetId="12">#REF!</definedName>
    <definedName name="PeriodEnd_1Description">#REF!</definedName>
    <definedName name="PeriodEnd_2" localSheetId="12">#REF!</definedName>
    <definedName name="PeriodEnd_2">#REF!</definedName>
    <definedName name="PeriodEnd_2Description" localSheetId="12">#REF!</definedName>
    <definedName name="PeriodEnd_2Description">#REF!</definedName>
    <definedName name="PeriodEnd_3" localSheetId="12">#REF!</definedName>
    <definedName name="PeriodEnd_3">#REF!</definedName>
    <definedName name="PeriodEnd_3Description" localSheetId="12">#REF!</definedName>
    <definedName name="PeriodEnd_3Description">#REF!</definedName>
    <definedName name="PeriodEnd_4" localSheetId="12">#REF!</definedName>
    <definedName name="PeriodEnd_4">#REF!</definedName>
    <definedName name="PeriodEnd_4Description" localSheetId="12">#REF!</definedName>
    <definedName name="PeriodEnd_4Description">#REF!</definedName>
    <definedName name="PeriodEnd_5" localSheetId="12">#REF!</definedName>
    <definedName name="PeriodEnd_5">#REF!</definedName>
    <definedName name="PeriodEnd_5Description" localSheetId="12">#REF!</definedName>
    <definedName name="PeriodEnd_5Description">#REF!</definedName>
    <definedName name="PeriodEnd_6" localSheetId="12">#REF!</definedName>
    <definedName name="PeriodEnd_6">#REF!</definedName>
    <definedName name="PeriodEnd_6Description" localSheetId="12">#REF!</definedName>
    <definedName name="PeriodEnd_6Description">#REF!</definedName>
    <definedName name="PeriodEnd_7" localSheetId="12">#REF!</definedName>
    <definedName name="PeriodEnd_7">#REF!</definedName>
    <definedName name="PeriodEnd_7Description" localSheetId="12">#REF!</definedName>
    <definedName name="PeriodEnd_7Description">#REF!</definedName>
    <definedName name="PeriodEnd_8" localSheetId="12">#REF!</definedName>
    <definedName name="PeriodEnd_8">#REF!</definedName>
    <definedName name="PeriodEnd_8Description" localSheetId="12">#REF!</definedName>
    <definedName name="PeriodEnd_8Description">#REF!</definedName>
    <definedName name="PeriodEnd_9" localSheetId="12">#REF!</definedName>
    <definedName name="PeriodEnd_9">#REF!</definedName>
    <definedName name="PeriodEnd_9Description" localSheetId="12">#REF!</definedName>
    <definedName name="PeriodEnd_9Description">#REF!</definedName>
    <definedName name="Periodos" localSheetId="12">#REF!</definedName>
    <definedName name="Periodos">#REF!</definedName>
    <definedName name="PeriodToM">#REF!</definedName>
    <definedName name="PeriodTrail">" .............................................................................."</definedName>
    <definedName name="perm_temp_cas" localSheetId="12">#REF!</definedName>
    <definedName name="perm_temp_cas">#REF!</definedName>
    <definedName name="PERP" localSheetId="12">#REF!</definedName>
    <definedName name="PERP">#REF!</definedName>
    <definedName name="PEY08" localSheetId="12">#REF!</definedName>
    <definedName name="PEY08">#REF!</definedName>
    <definedName name="PEY09" localSheetId="12">#REF!</definedName>
    <definedName name="PEY09">#REF!</definedName>
    <definedName name="pfirstpage">"Edit Box 22"</definedName>
    <definedName name="pg1" localSheetId="12">#REF!</definedName>
    <definedName name="pg1">#REF!</definedName>
    <definedName name="pi" hidden="1">{"'Break down'!$A$4"}</definedName>
    <definedName name="Pictur9">"Picture 9"</definedName>
    <definedName name="Picture1">"Picture 1"</definedName>
    <definedName name="Picture10">"Picture 10"</definedName>
    <definedName name="Picture11">"Picture 11"</definedName>
    <definedName name="Picture2">"Picture 2"</definedName>
    <definedName name="Picture4">"Picture 4"</definedName>
    <definedName name="Picture5">"Picture 5"</definedName>
    <definedName name="Picture6">"Picture 6"</definedName>
    <definedName name="Pipeline">"6-Pipeline"</definedName>
    <definedName name="PISCO">4.03%</definedName>
    <definedName name="Pivot_COS" localSheetId="12">#REF!</definedName>
    <definedName name="Pivot_COS">#REF!</definedName>
    <definedName name="Pivot_NONT" localSheetId="12">#REF!</definedName>
    <definedName name="Pivot_NONT">#REF!</definedName>
    <definedName name="Pivot_NonTrading" localSheetId="12">#REF!</definedName>
    <definedName name="Pivot_NonTrading">#REF!</definedName>
    <definedName name="Pivot_Ohs" localSheetId="12">#REF!</definedName>
    <definedName name="Pivot_Ohs">#REF!</definedName>
    <definedName name="Pivot_Rev" localSheetId="12">#REF!</definedName>
    <definedName name="Pivot_Rev">#REF!</definedName>
    <definedName name="Pivot_SM" localSheetId="12">#REF!</definedName>
    <definedName name="Pivot_SM">#REF!</definedName>
    <definedName name="pko" hidden="1">{"'Break down'!$A$4"}</definedName>
    <definedName name="pl" localSheetId="12" hidden="1">{#N/A,#N/A,TRUE,"Cover sheet";#N/A,#N/A,TRUE,"Summary";#N/A,#N/A,TRUE,"Key Assumptions";#N/A,#N/A,TRUE,"Profit &amp; Loss";#N/A,#N/A,TRUE,"Balance Sheet";#N/A,#N/A,TRUE,"Cashflow";#N/A,#N/A,TRUE,"IRR";#N/A,#N/A,TRUE,"Ratios";#N/A,#N/A,TRUE,"Debt analysis"}</definedName>
    <definedName name="pl" hidden="1">{#N/A,#N/A,TRUE,"Cover sheet";#N/A,#N/A,TRUE,"Summary";#N/A,#N/A,TRUE,"Key Assumptions";#N/A,#N/A,TRUE,"Profit &amp; Loss";#N/A,#N/A,TRUE,"Balance Sheet";#N/A,#N/A,TRUE,"Cashflow";#N/A,#N/A,TRUE,"IRR";#N/A,#N/A,TRUE,"Ratios";#N/A,#N/A,TRUE,"Debt analysis"}</definedName>
    <definedName name="PL1_1">#REF!</definedName>
    <definedName name="PL1_2">#REF!</definedName>
    <definedName name="PL1_3">#REF!</definedName>
    <definedName name="PL11_1">#REF!</definedName>
    <definedName name="PL11_2">#REF!</definedName>
    <definedName name="PL11_3">#REF!</definedName>
    <definedName name="PL11_4">#REF!</definedName>
    <definedName name="PL15_1">#REF!</definedName>
    <definedName name="PL15_2">#REF!</definedName>
    <definedName name="PL15_3">#REF!</definedName>
    <definedName name="PL16_1">#REF!</definedName>
    <definedName name="PL16_2">#REF!</definedName>
    <definedName name="PL17_1">#REF!</definedName>
    <definedName name="PL17_2">#REF!</definedName>
    <definedName name="PL17_3">#REF!</definedName>
    <definedName name="PL2_1">#REF!</definedName>
    <definedName name="PL2_2">#REF!</definedName>
    <definedName name="PL2_3">#REF!</definedName>
    <definedName name="PL20_1">#REF!</definedName>
    <definedName name="PL20_2">#REF!</definedName>
    <definedName name="PL20_3">#REF!</definedName>
    <definedName name="PL20_4">#REF!</definedName>
    <definedName name="PL20_5">#REF!</definedName>
    <definedName name="PL20_6">#REF!</definedName>
    <definedName name="PL21_1">#REF!</definedName>
    <definedName name="PL21_2">#REF!</definedName>
    <definedName name="PL3_1">#REF!</definedName>
    <definedName name="PL3_2">#REF!</definedName>
    <definedName name="PL3_3">#REF!</definedName>
    <definedName name="PL3_4">#REF!</definedName>
    <definedName name="PL3_5">#REF!</definedName>
    <definedName name="PL3_6">#REF!</definedName>
    <definedName name="PL43_1_A">#REF!</definedName>
    <definedName name="PL43_1_B">#REF!</definedName>
    <definedName name="PL43_2">#REF!</definedName>
    <definedName name="PL44_1_A">#REF!</definedName>
    <definedName name="PL44_1_B">#REF!</definedName>
    <definedName name="PL44_2">#REF!</definedName>
    <definedName name="PL45_A">#REF!</definedName>
    <definedName name="PL45_B">#REF!</definedName>
    <definedName name="PL50_1">#REF!</definedName>
    <definedName name="PL50_2">#REF!</definedName>
    <definedName name="PL50_3">#REF!</definedName>
    <definedName name="PL51_1">#REF!</definedName>
    <definedName name="PL51_2">#REF!</definedName>
    <definedName name="PL51_3">#REF!</definedName>
    <definedName name="PL53_A">#REF!</definedName>
    <definedName name="PL53_B">#REF!</definedName>
    <definedName name="plo">#REF!</definedName>
    <definedName name="PN1_A">#REF!</definedName>
    <definedName name="PN1_B">#REF!</definedName>
    <definedName name="PN1_C">#REF!</definedName>
    <definedName name="PN2_A">#REF!</definedName>
    <definedName name="PN2_B">#REF!</definedName>
    <definedName name="pni" hidden="1">{"'Break down'!$A$4"}</definedName>
    <definedName name="PO" hidden="1">{"'Break down'!$A$4"}</definedName>
    <definedName name="pOffset">0</definedName>
    <definedName name="poiiu">#REF!</definedName>
    <definedName name="pol" hidden="1">{"'Break down'!$A$4"}</definedName>
    <definedName name="polm" hidden="1">{"'Break down'!$A$4"}</definedName>
    <definedName name="Pooling">0</definedName>
    <definedName name="pooling_Premium">25%</definedName>
    <definedName name="Ports">10</definedName>
    <definedName name="POSI">11</definedName>
    <definedName name="POST">#REF!</definedName>
    <definedName name="PostingColumn1" localSheetId="12">#REF!</definedName>
    <definedName name="PostingColumn1">#REF!</definedName>
    <definedName name="PostStub" localSheetId="12">#REF!</definedName>
    <definedName name="PostStub">#REF!</definedName>
    <definedName name="pp">#REF!</definedName>
    <definedName name="PPAccum">0</definedName>
    <definedName name="PPAccum_2">0</definedName>
    <definedName name="PPAccum_20">0</definedName>
    <definedName name="PPEuro">0</definedName>
    <definedName name="ppo" hidden="1">{"'Break down'!$A$4"}</definedName>
    <definedName name="PPOnline">1</definedName>
    <definedName name="ppp">#REF!</definedName>
    <definedName name="pppp">#REF!</definedName>
    <definedName name="ppppp">#REF!</definedName>
    <definedName name="ppppppppppppp">#REF!</definedName>
    <definedName name="PPReaderData">0</definedName>
    <definedName name="PPThousand">0</definedName>
    <definedName name="PPUpdate">0</definedName>
    <definedName name="PPWorkState">0</definedName>
    <definedName name="Pr_tax">24%</definedName>
    <definedName name="praveen">MATCH(0.01,End_Bal,-1)+1</definedName>
    <definedName name="prdialog">"Dialog Frame 1"</definedName>
    <definedName name="PRE">#REF!</definedName>
    <definedName name="pref_check">IF(SUM(pref_cap)=0,FALSE,TRUE)</definedName>
    <definedName name="Prepaid_Proportion_1Q02">88.2697338371465</definedName>
    <definedName name="Prepaid_Proportion_1Q03">89</definedName>
    <definedName name="Prepaid_Proportion_2Q02">88.3554343784856</definedName>
    <definedName name="Prepaid_Proportion_2Q03">89</definedName>
    <definedName name="Prepaid_Proportion_3Q02">88.3476560909054</definedName>
    <definedName name="Prepaid_Proportion_3Q03">89</definedName>
    <definedName name="Prepaid_Proportion_4Q02">89</definedName>
    <definedName name="Pres" localSheetId="12"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tub" localSheetId="12">#REF!</definedName>
    <definedName name="PreStub">#REF!</definedName>
    <definedName name="PreviousButton">"Button 19"</definedName>
    <definedName name="PreviousPreviousYearEnd">#REF!</definedName>
    <definedName name="PreviousYear">#REF!</definedName>
    <definedName name="PreviousYearDate">#REF!</definedName>
    <definedName name="PreviousYearEnd">#REF!</definedName>
    <definedName name="price_date">36098</definedName>
    <definedName name="priceunit">0.01</definedName>
    <definedName name="PRIMTH">2</definedName>
    <definedName name="PRINCIPAL">1</definedName>
    <definedName name="PRINT">"C2"</definedName>
    <definedName name="_xlnm.Print_Area" localSheetId="3">'Annual BS'!$B$1:$O$103</definedName>
    <definedName name="_xlnm.Print_Area" localSheetId="6">'Annual Cash Conversion'!$B$1:$O$32</definedName>
    <definedName name="_xlnm.Print_Area" localSheetId="4">'Annual CF'!$B$1:$O$76</definedName>
    <definedName name="_xlnm.Print_Area" localSheetId="2">'Annual IS'!$B$1:$O$63</definedName>
    <definedName name="_xlnm.Print_Area" localSheetId="5">'Annual ROCE'!$B$1:$O$29</definedName>
    <definedName name="_xlnm.Print_Area" localSheetId="1">'Annual Summary'!$B$1:$T$171</definedName>
    <definedName name="_xlnm.Print_Area" localSheetId="13">Disclaimer!$B$2:$B$3</definedName>
    <definedName name="_xlnm.Print_Area" localSheetId="12">Glossary!$B$1:$E$60</definedName>
    <definedName name="_xlnm.Print_Area" localSheetId="9">'Quarterly BS'!$B$1:$Z$100</definedName>
    <definedName name="_xlnm.Print_Area" localSheetId="10">'Quarterly CF'!$B$1:$V$78</definedName>
    <definedName name="_xlnm.Print_Area" localSheetId="8">'Quarterly IS'!$B$1:$V$66</definedName>
    <definedName name="_xlnm.Print_Area" localSheetId="7">'Quarterly Summary'!$B$1:$AD$178</definedName>
    <definedName name="_xlnm.Print_Area">#REF!</definedName>
    <definedName name="Print_Area_Reset" localSheetId="6">OFFSET(Full_Print,0,0,Last_Row)</definedName>
    <definedName name="Print_Area_Reset" localSheetId="2">OFFSET(Full_Print,0,0,Last_Row)</definedName>
    <definedName name="Print_Area_Reset" localSheetId="5">OFFSET(Full_Print,0,0,Last_Row)</definedName>
    <definedName name="Print_Area_Reset" localSheetId="12">OFFSET(Full_Print,0,0,[0]!Last_Row)</definedName>
    <definedName name="Print_Area_Reset" localSheetId="8">OFFSET(Full_Print,0,0,Last_Row)</definedName>
    <definedName name="Print_Area_Reset" localSheetId="7">OFFSET(Full_Print,0,0,Last_Row)</definedName>
    <definedName name="Print_Area_Reset">OFFSET(Full_Print,0,0,Last_Row)</definedName>
    <definedName name="Print_Area_Reset1" localSheetId="6">OFFSET(#REF!,0,0,Last_Row1)</definedName>
    <definedName name="Print_Area_Reset1" localSheetId="2">OFFSET(#REF!,0,0,Last_Row1)</definedName>
    <definedName name="Print_Area_Reset1" localSheetId="5">OFFSET(#REF!,0,0,Last_Row1)</definedName>
    <definedName name="Print_Area_Reset1" localSheetId="12">OFFSET(#REF!,0,0,Last_Row1)</definedName>
    <definedName name="Print_Area_Reset1" localSheetId="8">OFFSET(#REF!,0,0,Last_Row1)</definedName>
    <definedName name="Print_Area_Reset1" localSheetId="7">OFFSET(#REF!,0,0,Last_Row1)</definedName>
    <definedName name="Print_Area_Reset1">OFFSET(#REF!,0,0,Last_Row1)</definedName>
    <definedName name="Print_CONT">#N/A</definedName>
    <definedName name="Print_Cover_Tabs" localSheetId="12">#REF!</definedName>
    <definedName name="Print_Cover_Tabs">#REF!</definedName>
    <definedName name="Print_CSC_Report_2" localSheetId="6">{"CSC_1",#N/A,FALSE,"CSC Outputs";"CSC_2",#N/A,FALSE,"CSC Outputs"}</definedName>
    <definedName name="Print_CSC_Report_2" localSheetId="12">{"CSC_1",#N/A,FALSE,"CSC Outputs";"CSC_2",#N/A,FALSE,"CSC Outputs"}</definedName>
    <definedName name="Print_CSC_Report_2">{"CSC_1",#N/A,FALSE,"CSC Outputs";"CSC_2",#N/A,FALSE,"CSC Outputs"}</definedName>
    <definedName name="Print_CSC_Report_3" localSheetId="12" hidden="1">{"CSC_1",#N/A,FALSE,"CSC Outputs";"CSC_2",#N/A,FALSE,"CSC Outputs"}</definedName>
    <definedName name="Print_CSC_Report_3" hidden="1">{"CSC_1",#N/A,FALSE,"CSC Outputs";"CSC_2",#N/A,FALSE,"CSC Outputs"}</definedName>
    <definedName name="Print_Document" localSheetId="12">#REF!</definedName>
    <definedName name="Print_Document">#REF!</definedName>
    <definedName name="print_phasing" localSheetId="12">#REF!,#REF!</definedName>
    <definedName name="print_phasing">#REF!,#REF!</definedName>
    <definedName name="print_summary" localSheetId="12">#REF!,#REF!,#REF!,#REF!,#REF!</definedName>
    <definedName name="print_summary">#REF!,#REF!,#REF!,#REF!,#REF!</definedName>
    <definedName name="_xlnm.Print_Titles" localSheetId="3">'Annual BS'!$1:$6</definedName>
    <definedName name="_xlnm.Print_Titles" localSheetId="6">'Annual Cash Conversion'!$1:$6</definedName>
    <definedName name="_xlnm.Print_Titles" localSheetId="4">'Annual CF'!$1:$6</definedName>
    <definedName name="_xlnm.Print_Titles" localSheetId="5">'Annual ROCE'!$1:$6</definedName>
    <definedName name="_xlnm.Print_Titles" localSheetId="1">'Annual Summary'!$1:$6</definedName>
    <definedName name="_xlnm.Print_Titles" localSheetId="12">#REF!</definedName>
    <definedName name="_xlnm.Print_Titles" localSheetId="9">'Quarterly BS'!$1:$7</definedName>
    <definedName name="_xlnm.Print_Titles" localSheetId="10">'Quarterly CF'!$1:$7</definedName>
    <definedName name="_xlnm.Print_Titles" localSheetId="7">'Quarterly Summary'!$1:$6</definedName>
    <definedName name="_xlnm.Print_Titles">#REF!</definedName>
    <definedName name="print2">page1,page2</definedName>
    <definedName name="PrintBuyer" localSheetId="12" hidden="1">{#N/A,"DR",FALSE,"increm pf";#N/A,"MAMSI",FALSE,"increm pf";#N/A,"MAXI",FALSE,"increm pf";#N/A,"PCAM",FALSE,"increm pf";#N/A,"PHSV",FALSE,"increm pf";#N/A,"SIE",FALSE,"increm pf"}</definedName>
    <definedName name="PrintBuyer" hidden="1">{#N/A,"DR",FALSE,"increm pf";#N/A,"MAMSI",FALSE,"increm pf";#N/A,"MAXI",FALSE,"increm pf";#N/A,"PCAM",FALSE,"increm pf";#N/A,"PHSV",FALSE,"increm pf";#N/A,"SIE",FALSE,"increm pf"}</definedName>
    <definedName name="Priority" localSheetId="12">#REF!</definedName>
    <definedName name="Priority">#REF!</definedName>
    <definedName name="PRIVOL">4</definedName>
    <definedName name="PRIWEEK">2</definedName>
    <definedName name="prixor">290</definedName>
    <definedName name="process_flow">"Picture 13"</definedName>
    <definedName name="Prodname" localSheetId="12">#REF!</definedName>
    <definedName name="Prodname">#REF!</definedName>
    <definedName name="Professional">"Instructions"</definedName>
    <definedName name="Profit">TAREK MAHMOUD</definedName>
    <definedName name="Profit___Loss">"_2005"</definedName>
    <definedName name="Profit___Loss_2005">"_2005"</definedName>
    <definedName name="Profits" localSheetId="12">#REF!</definedName>
    <definedName name="Profits">#REF!</definedName>
    <definedName name="progresousact">0.9324</definedName>
    <definedName name="progresousdiv">0.7709</definedName>
    <definedName name="progresousgar">1.3391</definedName>
    <definedName name="progresousmon">0.907</definedName>
    <definedName name="progresousobl">1.0155</definedName>
    <definedName name="Project">#REF!</definedName>
    <definedName name="Project_Name" localSheetId="12">#REF!</definedName>
    <definedName name="Project_Name">#REF!</definedName>
    <definedName name="Project3">"Project3!R10C3"</definedName>
    <definedName name="Projected" hidden="1">{"'Break down'!$A$4"}</definedName>
    <definedName name="PROJECTED_FIRST_QUARTER_AND_SECOND_QUARTER_2000_FIXED_ASSETS" localSheetId="12">#REF!</definedName>
    <definedName name="PROJECTED_FIRST_QUARTER_AND_SECOND_QUARTER_2000_FIXED_ASSETS">#REF!</definedName>
    <definedName name="PROJECTED_FULL_YEAR_1999_FIXED_ASSETS" localSheetId="12">#REF!</definedName>
    <definedName name="PROJECTED_FULL_YEAR_1999_FIXED_ASSETS">#REF!</definedName>
    <definedName name="PROJECTED_FULL_YEAR_2000_FIXED_ASSETS" localSheetId="12">#REF!</definedName>
    <definedName name="PROJECTED_FULL_YEAR_2000_FIXED_ASSETS">#REF!</definedName>
    <definedName name="PROJECTED_Q3_AND_Q4_1999____Q1_AND_Q2_2000_FIXED_ASSETS" localSheetId="12">#REF!</definedName>
    <definedName name="PROJECTED_Q3_AND_Q4_1999____Q1_AND_Q2_2000_FIXED_ASSETS">#REF!</definedName>
    <definedName name="PROJECTED_THIRD_AND_FOURTH_QUARTER_1999_FIXED_ASSETS" localSheetId="12">#REF!</definedName>
    <definedName name="PROJECTED_THIRD_AND_FOURTH_QUARTER_1999_FIXED_ASSETS">#REF!</definedName>
    <definedName name="PROJECTED_THIRD_AND_FOURTH_QUARTER_2000_FIXED_ASSETS" localSheetId="12">#REF!</definedName>
    <definedName name="PROJECTED_THIRD_AND_FOURTH_QUARTER_2000_FIXED_ASSETS">#REF!</definedName>
    <definedName name="ProjectName" localSheetId="12">{"BU Name or Client/Project Name"}</definedName>
    <definedName name="ProjectName">{"BU Name or Client/Project Name"}</definedName>
    <definedName name="ProjectThis">"Project1!R10C3"</definedName>
    <definedName name="PROJECTTYPE" localSheetId="12">#REF!</definedName>
    <definedName name="PROJECTTYPE">#REF!</definedName>
    <definedName name="prov" localSheetId="12" hidden="1">{"Ergebnisbericht_UBA",#N/A,FALSE,"MB"}</definedName>
    <definedName name="prov" hidden="1">{"Ergebnisbericht_UBA",#N/A,FALSE,"MB"}</definedName>
    <definedName name="Prova" localSheetId="12" hidden="1">{"Ergebnisbericht_UBA",#N/A,FALSE,"MB"}</definedName>
    <definedName name="Prova" hidden="1">{"Ergebnisbericht_UBA",#N/A,FALSE,"MB"}</definedName>
    <definedName name="PRUEBA" hidden="1">#REF!</definedName>
    <definedName name="PUB_FileID" hidden="1">"L10003649.xls"</definedName>
    <definedName name="PUB_UserID" hidden="1">"MAYERX"</definedName>
    <definedName name="PubExceptionalSpecificiedExpenditure" localSheetId="12">#REF!</definedName>
    <definedName name="PubExceptionalSpecificiedExpenditure">#REF!</definedName>
    <definedName name="Purchase">1</definedName>
    <definedName name="Purchase_Premium_A">25%</definedName>
    <definedName name="Purchase_Premium_B">0.25</definedName>
    <definedName name="PYEContingOblig">9.1</definedName>
    <definedName name="PYEDelinqBrok">"$5.2-$3.5"</definedName>
    <definedName name="PYEDelinqCentral">"$4.8-$2.8"</definedName>
    <definedName name="PYEDelinqDistFac">"$15.3-$8.6"</definedName>
    <definedName name="PYEDelinqDrugCo">"$21.5-$12.9"</definedName>
    <definedName name="PYEDelinqEast">"$6.5-$3.9"</definedName>
    <definedName name="PYEDelinqNA">"$5.1-$3.2"</definedName>
    <definedName name="PYEDelinqOther">"$1.1-$0.8"</definedName>
    <definedName name="PYEDelinqPercentBrok">"2.33%-1.58%"</definedName>
    <definedName name="PYEDelinqPercentCentral">"2.50%-1.47%"</definedName>
    <definedName name="PYEDelinqPercentDistFac">"3.21%-1.80%"</definedName>
    <definedName name="PYEDelinqPercentDrugCo">"3.03%-1.82%"</definedName>
    <definedName name="PYEDelinqPercentEast">"3.92%-2.30%"</definedName>
    <definedName name="PYEDelinqPercentNA">"3.62%-2.30%"</definedName>
    <definedName name="PYEDelinqPercentWest">"3.37%-1.64%"</definedName>
    <definedName name="PYEDelinqWest">"$4.0-$1.9"</definedName>
    <definedName name="PYEDSOCentral">9.8</definedName>
    <definedName name="PYEDSODistribFac">12.1</definedName>
    <definedName name="PYEDSODrugCo">13.6</definedName>
    <definedName name="PYEDSOEast">17.1</definedName>
    <definedName name="PYEDSOWest">11.9</definedName>
    <definedName name="PYELegal">0.6</definedName>
    <definedName name="PYENote30">0.6</definedName>
    <definedName name="PYENote30Percent">0.184</definedName>
    <definedName name="PYENote60">0.6</definedName>
    <definedName name="PYENote60Percent">0.174</definedName>
    <definedName name="PYENoteLT">1</definedName>
    <definedName name="PYENoteResBrok">0</definedName>
    <definedName name="PYENoteResCentral">2</definedName>
    <definedName name="PYENoteResEast">0.9</definedName>
    <definedName name="PYENoteResNA">0</definedName>
    <definedName name="PYENoteResOther">0</definedName>
    <definedName name="PYENoteResWest">1.4</definedName>
    <definedName name="PYENoteST">2.3</definedName>
    <definedName name="PYENoteTot">3.4</definedName>
    <definedName name="PYEPerc60Delinq">1.03</definedName>
    <definedName name="PYEPercentResto60ARandNR">1.304</definedName>
    <definedName name="PYEResBrok">2.2</definedName>
    <definedName name="PYEResCentral">3.6</definedName>
    <definedName name="PYEResEast">2.6</definedName>
    <definedName name="PYEResNA">2.9</definedName>
    <definedName name="PYEResOther">0.1</definedName>
    <definedName name="PYEResToGrossAR">0.019</definedName>
    <definedName name="PYERestoGrossNRandConting">0.347</definedName>
    <definedName name="PYERestoNR60Delinq">7.389</definedName>
    <definedName name="PYEResTotAR">13.3</definedName>
    <definedName name="PYERestoTotARandNRCont">0.0024</definedName>
    <definedName name="PYEResWest">1.8</definedName>
    <definedName name="PYEtotNoteandContingRes">4.3</definedName>
    <definedName name="PYETradeRecBrok">221.6</definedName>
    <definedName name="PYETradeRecCentral">187.3</definedName>
    <definedName name="PYETradeRecDistribFac">467.8</definedName>
    <definedName name="PYETradeRecDrugCo">698.7</definedName>
    <definedName name="PYETradeRecEast">164.3</definedName>
    <definedName name="PYETradeRecNA">140.5</definedName>
    <definedName name="PYETradeRecOther">9.3</definedName>
    <definedName name="PYETradeRecSubTotal">477.1</definedName>
    <definedName name="PYETradeRecWest">116.1</definedName>
    <definedName name="PYEYTDNRandCustFinWO">0.7</definedName>
    <definedName name="PYEYTDWO">7.6</definedName>
    <definedName name="PYME">#REF!</definedName>
    <definedName name="PYR">"JANUARY 3, 1998"</definedName>
    <definedName name="q">#REF!</definedName>
    <definedName name="q1comm">0.086</definedName>
    <definedName name="Q1F_Period" localSheetId="12">#REF!</definedName>
    <definedName name="Q1F_Period">#REF!</definedName>
    <definedName name="Q1F_YTD" localSheetId="12">#REF!</definedName>
    <definedName name="Q1F_YTD">#REF!</definedName>
    <definedName name="Q2_">0.07</definedName>
    <definedName name="q2_99" localSheetId="12">#REF!</definedName>
    <definedName name="q2_99">#REF!</definedName>
    <definedName name="q2comm">0.086</definedName>
    <definedName name="Q3_">0.07</definedName>
    <definedName name="Q3comm">0.093</definedName>
    <definedName name="Q4_">0.07</definedName>
    <definedName name="Q4comm">0.093</definedName>
    <definedName name="qq" localSheetId="12" hidden="1">{#N/A,#N/A,TRUE,"Cover sheet";#N/A,#N/A,TRUE,"Summary";#N/A,#N/A,TRUE,"Key Assumptions";#N/A,#N/A,TRUE,"Profit &amp; Loss";#N/A,#N/A,TRUE,"Balance Sheet";#N/A,#N/A,TRUE,"Cashflow";#N/A,#N/A,TRUE,"IRR";#N/A,#N/A,TRUE,"Ratios";#N/A,#N/A,TRUE,"Debt analysis"}</definedName>
    <definedName name="qq" hidden="1">{#N/A,#N/A,TRUE,"Cover sheet";#N/A,#N/A,TRUE,"Summary";#N/A,#N/A,TRUE,"Key Assumptions";#N/A,#N/A,TRUE,"Profit &amp; Loss";#N/A,#N/A,TRUE,"Balance Sheet";#N/A,#N/A,TRUE,"Cashflow";#N/A,#N/A,TRUE,"IRR";#N/A,#N/A,TRUE,"Ratios";#N/A,#N/A,TRUE,"Debt analysis"}</definedName>
    <definedName name="qqqqqqq">#REF!</definedName>
    <definedName name="qqqqqqqqqq" hidden="1">#REF!</definedName>
    <definedName name="qqqqqqqqqqqqqqqqqqq" hidden="1">#REF!</definedName>
    <definedName name="qqqqqqqqqqqqqqqqqqqqqqqqqq">#REF!</definedName>
    <definedName name="qrewqfewq" hidden="1">{#N/A,#N/A,TRUE,"Historicals";#N/A,#N/A,TRUE,"Charts";#N/A,#N/A,TRUE,"Forecasts"}</definedName>
    <definedName name="QryRowStrCount">2</definedName>
    <definedName name="QTR_MAN_BUD" localSheetId="12">#REF!</definedName>
    <definedName name="QTR_MAN_BUD">#REF!</definedName>
    <definedName name="Quarter_Number" localSheetId="12">#REF!</definedName>
    <definedName name="Quarter_Number">#REF!</definedName>
    <definedName name="QuarterlyPIKPandLCharge" localSheetId="12">#REF!</definedName>
    <definedName name="QuarterlyPIKPandLCharge">#REF!</definedName>
    <definedName name="QuarterNames" localSheetId="12">#REF!</definedName>
    <definedName name="QuarterNames">#REF!</definedName>
    <definedName name="quarters">#REF!</definedName>
    <definedName name="Quelle">Datenbankgerundet</definedName>
    <definedName name="question1" localSheetId="12" hidden="1">{#N/A,#N/A,FALSE,"Aging Summary";#N/A,#N/A,FALSE,"Ratio Analysis";#N/A,#N/A,FALSE,"Test 120 Day Accts";#N/A,#N/A,FALSE,"Tickmarks"}</definedName>
    <definedName name="question1" hidden="1">{#N/A,#N/A,FALSE,"Aging Summary";#N/A,#N/A,FALSE,"Ratio Analysis";#N/A,#N/A,FALSE,"Test 120 Day Accts";#N/A,#N/A,FALSE,"Tickmarks"}</definedName>
    <definedName name="question2" localSheetId="12" hidden="1">{"Balance Sheet",#N/A,FALSE,"Balance Sheet";"Balance Sheet - By Quarter",#N/A,FALSE,"Balance Sheet";"Fixed Assets",#N/A,FALSE,"Balance Sheet";"Fixed Assets - By Quarter",#N/A,FALSE,"Balance Sheet";"WIP",#N/A,FALSE,"Balance Sheet";"WIP - By Quarter",#N/A,FALSE,"Balance Sheet";"Debtors",#N/A,FALSE,"Balance Sheet";"Debtors - By Quarter",#N/A,FALSE,"Balance Sheet";"Creditors",#N/A,FALSE,"Balance Sheet";"Creditors - By Quarter",#N/A,FALSE,"Balance Sheet";"Advanced Payments",#N/A,FALSE,"Balance Sheet";"Advance Payments - By Quarter",#N/A,FALSE,"Balance Sheet";"Provisions",#N/A,FALSE,"Balance Sheet";"Provisions - By Quarter",#N/A,FALSE,"Balance Sheet";"Reserves",#N/A,FALSE,"Balance Sheet";"Reserves - By Quarter",#N/A,FALSE,"Balance Sheet";"Outstanding Order Book",#N/A,FALSE,"Balance Sheet";"Outstanding Order Book - By Quarter",#N/A,FALSE,"Balance Sheet"}</definedName>
    <definedName name="question2" hidden="1">{"Balance Sheet",#N/A,FALSE,"Balance Sheet";"Balance Sheet - By Quarter",#N/A,FALSE,"Balance Sheet";"Fixed Assets",#N/A,FALSE,"Balance Sheet";"Fixed Assets - By Quarter",#N/A,FALSE,"Balance Sheet";"WIP",#N/A,FALSE,"Balance Sheet";"WIP - By Quarter",#N/A,FALSE,"Balance Sheet";"Debtors",#N/A,FALSE,"Balance Sheet";"Debtors - By Quarter",#N/A,FALSE,"Balance Sheet";"Creditors",#N/A,FALSE,"Balance Sheet";"Creditors - By Quarter",#N/A,FALSE,"Balance Sheet";"Advanced Payments",#N/A,FALSE,"Balance Sheet";"Advance Payments - By Quarter",#N/A,FALSE,"Balance Sheet";"Provisions",#N/A,FALSE,"Balance Sheet";"Provisions - By Quarter",#N/A,FALSE,"Balance Sheet";"Reserves",#N/A,FALSE,"Balance Sheet";"Reserves - By Quarter",#N/A,FALSE,"Balance Sheet";"Outstanding Order Book",#N/A,FALSE,"Balance Sheet";"Outstanding Order Book - By Quarter",#N/A,FALSE,"Balance Sheet"}</definedName>
    <definedName name="question3" localSheetId="12" hidden="1">{"Balance Sheet",#N/A,FALSE,"Balance Sheet";"Balance Sheet - By Quarter",#N/A,FALSE,"Balance Sheet"}</definedName>
    <definedName name="question3" hidden="1">{"Balance Sheet",#N/A,FALSE,"Balance Sheet";"Balance Sheet - By Quarter",#N/A,FALSE,"Balance Sheet"}</definedName>
    <definedName name="question4" localSheetId="12" hidden="1">{"Cash Flow",#N/A,FALSE,"Cash flow";"Cash Flow - By Quarter",#N/A,FALSE,"Cash flow"}</definedName>
    <definedName name="question4" hidden="1">{"Cash Flow",#N/A,FALSE,"Cash flow";"Cash Flow - By Quarter",#N/A,FALSE,"Cash flow"}</definedName>
    <definedName name="question5" localSheetId="12" hidden="1">{"Orders Received",#N/A,FALSE,"P&amp;L";"Orders Received - By Quarter",#N/A,FALSE,"P&amp;L";"Sales",#N/A,FALSE,"P&amp;L";"Sales - By Quarter",#N/A,FALSE,"P&amp;L";"Cost Of Sales",#N/A,FALSE,"P&amp;L";"Cost Of Sales - By Quarter",#N/A,FALSE,"P&amp;L";"Marketing",#N/A,FALSE,"P&amp;L";"Marketing - By Quarter",#N/A,FALSE,"P&amp;L";"Tendering",#N/A,FALSE,"P&amp;L";"Tendering - By Quarter",#N/A,FALSE,"P&amp;L";"Admin &amp; Support",#N/A,FALSE,"P&amp;L";"Admin &amp; Support - By Quarter",#N/A,FALSE,"P&amp;L";"Technical",#N/A,FALSE,"P&amp;L";"Technical - By Quarter",#N/A,FALSE,"P&amp;L";"Divisional Admin",#N/A,FALSE,"P&amp;L";"Divisional Admin - By Quarter",#N/A,FALSE,"P&amp;L";"Operating Expenses",#N/A,FALSE,"P&amp;L";"Operating Expenses - By Quarter",#N/A,FALSE,"P&amp;L";"Accommodation",#N/A,FALSE,"P&amp;L";"Accommodation - By Quarter",#N/A,FALSE,"P&amp;L";"Miscellaneous",#N/A,FALSE,"P&amp;L";"Interest",#N/A,FALSE,"P&amp;L"}</definedName>
    <definedName name="question5" hidden="1">{"Orders Received",#N/A,FALSE,"P&amp;L";"Orders Received - By Quarter",#N/A,FALSE,"P&amp;L";"Sales",#N/A,FALSE,"P&amp;L";"Sales - By Quarter",#N/A,FALSE,"P&amp;L";"Cost Of Sales",#N/A,FALSE,"P&amp;L";"Cost Of Sales - By Quarter",#N/A,FALSE,"P&amp;L";"Marketing",#N/A,FALSE,"P&amp;L";"Marketing - By Quarter",#N/A,FALSE,"P&amp;L";"Tendering",#N/A,FALSE,"P&amp;L";"Tendering - By Quarter",#N/A,FALSE,"P&amp;L";"Admin &amp; Support",#N/A,FALSE,"P&amp;L";"Admin &amp; Support - By Quarter",#N/A,FALSE,"P&amp;L";"Technical",#N/A,FALSE,"P&amp;L";"Technical - By Quarter",#N/A,FALSE,"P&amp;L";"Divisional Admin",#N/A,FALSE,"P&amp;L";"Divisional Admin - By Quarter",#N/A,FALSE,"P&amp;L";"Operating Expenses",#N/A,FALSE,"P&amp;L";"Operating Expenses - By Quarter",#N/A,FALSE,"P&amp;L";"Accommodation",#N/A,FALSE,"P&amp;L";"Accommodation - By Quarter",#N/A,FALSE,"P&amp;L";"Miscellaneous",#N/A,FALSE,"P&amp;L";"Interest",#N/A,FALSE,"P&amp;L"}</definedName>
    <definedName name="question6" localSheetId="12" hidden="1">{"P&amp;L",#N/A,FALSE,"P&amp;L";"P&amp;L - By Quarter",#N/A,FALSE,"P&amp;L"}</definedName>
    <definedName name="question6" hidden="1">{"P&amp;L",#N/A,FALSE,"P&amp;L";"P&amp;L - By Quarter",#N/A,FALSE,"P&amp;L"}</definedName>
    <definedName name="qw">#REF!</definedName>
    <definedName name="qwe"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qwe"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qwer">#REF!</definedName>
    <definedName name="qwq">#REF!</definedName>
    <definedName name="qws" hidden="1">#REF!</definedName>
    <definedName name="R_Erg">"Diagramm 2"</definedName>
    <definedName name="R_ROCE">"Diagramm 3"</definedName>
    <definedName name="R_Ums">"Diagramm 1"</definedName>
    <definedName name="RAISE_96">0.055</definedName>
    <definedName name="Range_SynSens">"'PFE Syn Sens'!$F$12:$BI$45"</definedName>
    <definedName name="range1" localSheetId="12">#REF!</definedName>
    <definedName name="range1">#REF!</definedName>
    <definedName name="RangeChange" hidden="1">#N/A</definedName>
    <definedName name="rate">2%</definedName>
    <definedName name="rates1">0.02</definedName>
    <definedName name="rating_columncheck">#REF!</definedName>
    <definedName name="rating_rowcheck">#REF!</definedName>
    <definedName name="rating_weight_yield">#REF!</definedName>
    <definedName name="RC_6400__TOTAL_OUTDOOR_SYSTEMS____ACCOUNT_30080__NET_SALES">"netsales99OSI"</definedName>
    <definedName name="RD"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RD"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RDVers">"2.20B"</definedName>
    <definedName name="re">#REF!</definedName>
    <definedName name="recap_dividend">"Picture 69"</definedName>
    <definedName name="recap_repurchase">"Picture 64"</definedName>
    <definedName name="Recom" hidden="1">{"'Break down'!$A$4"}</definedName>
    <definedName name="RedefinePrintTableRange" hidden="1">#REF!</definedName>
    <definedName name="redo" localSheetId="12" hidden="1">{#N/A,#N/A,FALSE,"ACQ_GRAPHS";#N/A,#N/A,FALSE,"T_1 GRAPHS";#N/A,#N/A,FALSE,"T_2 GRAPHS";#N/A,#N/A,FALSE,"COMB_GRAPHS"}</definedName>
    <definedName name="redo" hidden="1">{#N/A,#N/A,FALSE,"ACQ_GRAPHS";#N/A,#N/A,FALSE,"T_1 GRAPHS";#N/A,#N/A,FALSE,"T_2 GRAPHS";#N/A,#N/A,FALSE,"COMB_GRAPHS"}</definedName>
    <definedName name="redo_recap" localSheetId="12" hidden="1">{#N/A,#N/A,FALSE,"ACQ_GRAPHS";#N/A,#N/A,FALSE,"T_1 GRAPHS";#N/A,#N/A,FALSE,"T_2 GRAPHS";#N/A,#N/A,FALSE,"COMB_GRAPHS"}</definedName>
    <definedName name="redo_recap" hidden="1">{#N/A,#N/A,FALSE,"ACQ_GRAPHS";#N/A,#N/A,FALSE,"T_1 GRAPHS";#N/A,#N/A,FALSE,"T_2 GRAPHS";#N/A,#N/A,FALSE,"COMB_GRAPHS"}</definedName>
    <definedName name="redo4" hidden="1">{#N/A,#N/A,FALSE,"ACQ_GRAPHS";#N/A,#N/A,FALSE,"T_1 GRAPHS";#N/A,#N/A,FALSE,"T_2 GRAPHS";#N/A,#N/A,FALSE,"COMB_GRAPHS"}</definedName>
    <definedName name="redux">1</definedName>
    <definedName name="reeeeeeeeeeeeeee">#REF!</definedName>
    <definedName name="ref" hidden="1">{"'Break down'!$A$4"}</definedName>
    <definedName name="Refinancing_date" localSheetId="12">#REF!</definedName>
    <definedName name="Refinancing_date">#REF!</definedName>
    <definedName name="reg">#REF!</definedName>
    <definedName name="rege" hidden="1">{#N/A,#N/A,TRUE,"Historicals";#N/A,#N/A,TRUE,"Charts";#N/A,#N/A,TRUE,"Forecasts"}</definedName>
    <definedName name="Region_List_Box">"List Box 4"</definedName>
    <definedName name="RegionList">#REF!</definedName>
    <definedName name="RegionsList">OFFSET(Regions,0,0,COUNTA(Regions),1)</definedName>
    <definedName name="REGISTEREDNAME1" localSheetId="12">#REF!</definedName>
    <definedName name="REGISTEREDNAME1">#REF!</definedName>
    <definedName name="REGISTEREDNAME2" localSheetId="12">#REF!</definedName>
    <definedName name="REGISTEREDNAME2">#REF!</definedName>
    <definedName name="REIGESTEREDNAME3" localSheetId="12">#REF!</definedName>
    <definedName name="REIGESTEREDNAME3">#REF!</definedName>
    <definedName name="Rem_Bus_ROIC">OFFSET([0]!XRange,11,0)</definedName>
    <definedName name="REN" hidden="1">{"'Break down'!$A$4"}</definedName>
    <definedName name="rename_of_wrn.CSC" localSheetId="12" hidden="1">{"page1",#N/A,TRUE,"CSC";"page2",#N/A,TRUE,"CSC"}</definedName>
    <definedName name="rename_of_wrn.CSC" hidden="1">{"page1",#N/A,TRUE,"CSC";"page2",#N/A,TRUE,"CSC"}</definedName>
    <definedName name="rent">1</definedName>
    <definedName name="REP" hidden="1">#REF!</definedName>
    <definedName name="RepairedName0041" hidden="1">"iQShowAnnual"</definedName>
    <definedName name="Report.Type">2</definedName>
    <definedName name="Report_date" localSheetId="12">#REF!</definedName>
    <definedName name="Report_date">#REF!</definedName>
    <definedName name="Reportes" localSheetId="12">#REF!</definedName>
    <definedName name="Reportes">#REF!</definedName>
    <definedName name="Reportingdate" localSheetId="12">#REF!</definedName>
    <definedName name="Reportingdate">#REF!</definedName>
    <definedName name="ReportSector" localSheetId="12">#REF!</definedName>
    <definedName name="ReportSector">#REF!</definedName>
    <definedName name="ReportType">"SUBSCRIBER:SERVICE_USAGE"</definedName>
    <definedName name="Responsibilities" localSheetId="12">#REF!</definedName>
    <definedName name="Responsibilities">#REF!</definedName>
    <definedName name="RestrCash">#REF!</definedName>
    <definedName name="retew">#REF!</definedName>
    <definedName name="retgrer">#REF!</definedName>
    <definedName name="retret">#REF!</definedName>
    <definedName name="retweertret">#REF!</definedName>
    <definedName name="rev" localSheetId="12" hidden="1">{"SchL1",#N/A,FALSE,"Schedules";"SchL2",#N/A,FALSE,"Schedules"}</definedName>
    <definedName name="rev" hidden="1">{"SchL1",#N/A,FALSE,"Schedules";"SchL2",#N/A,FALSE,"Schedules"}</definedName>
    <definedName name="revenue_growth_rate">#REF!</definedName>
    <definedName name="revenuerunrate" localSheetId="12">#REF!</definedName>
    <definedName name="revenuerunrate">#REF!</definedName>
    <definedName name="RevenuesCellularEquipment">0</definedName>
    <definedName name="RevenuesCellularOther">0</definedName>
    <definedName name="RevenuesCellularService">0</definedName>
    <definedName name="RevenuesCellularTotal">0</definedName>
    <definedName name="RevenuesPagingEquipment">0</definedName>
    <definedName name="RevenuesPagingOther">0</definedName>
    <definedName name="RevenuesPagingService">0</definedName>
    <definedName name="RevenuesPagingTotal">0</definedName>
    <definedName name="RevenuesWirelessEquipment">0</definedName>
    <definedName name="RevenuesWirelessOther">0</definedName>
    <definedName name="RevenuesWirelessService">0</definedName>
    <definedName name="ReviewDate">"08/01/2003"</definedName>
    <definedName name="rgargs" hidden="1">{#N/A,#N/A,TRUE,"Historicals";#N/A,#N/A,TRUE,"Charts";#N/A,#N/A,TRUE,"Forecasts"}</definedName>
    <definedName name="rgerge" hidden="1">#REF!</definedName>
    <definedName name="rgrg" hidden="1">#REF!</definedName>
    <definedName name="rgwgsdfg" hidden="1">{#N/A,#N/A,TRUE,"Historicals";#N/A,#N/A,TRUE,"Charts";#N/A,#N/A,TRUE,"Forecasts"}</definedName>
    <definedName name="rhon">OFFSET(LinkShtTL,0,1,1000,1)</definedName>
    <definedName name="rio">0.3375</definedName>
    <definedName name="risk.free.rate">0.065</definedName>
    <definedName name="RiskAfterRecalcMacro" hidden="1">""</definedName>
    <definedName name="RiskAfterSimMacro" hidden="1">""</definedName>
    <definedName name="riskATSSboxGraph">FALSE</definedName>
    <definedName name="riskATSSincludeSimtables">TRUE</definedName>
    <definedName name="riskATSSinputsGraphs">FALSE</definedName>
    <definedName name="riskATSSoutputStatistic">3</definedName>
    <definedName name="riskATSSpercentChangeGraph">TRUE</definedName>
    <definedName name="riskATSSpercentileGraph">TRUE</definedName>
    <definedName name="riskATSSpercentileValue">0.5</definedName>
    <definedName name="riskATSSprintReport">FALSE</definedName>
    <definedName name="riskATSSreportsInActiveBook">FALSE</definedName>
    <definedName name="riskATSSreportsSelected">TRUE</definedName>
    <definedName name="riskATSSsummaryReport">TRUE</definedName>
    <definedName name="riskATSStornadoGraph">TRUE</definedName>
    <definedName name="RiskAutoStopPercChange">1.5</definedName>
    <definedName name="RiskBeforeRecalcMacro" hidden="1">""</definedName>
    <definedName name="RiskBeforeSimMacro" hidden="1">""</definedName>
    <definedName name="RiskCollectDistributionSamples" hidden="1">2</definedName>
    <definedName name="RiskDet">TRUE</definedName>
    <definedName name="RiskExcelReportsGoInNewWorkbook">TRUE</definedName>
    <definedName name="RiskExcelReportsToGenerate">1024</definedName>
    <definedName name="RiskFixedSeed" hidden="1">1</definedName>
    <definedName name="RiskFreeRate">#REF!</definedName>
    <definedName name="RiskGenerateExcelReportsAtEndOfSimulation">FALSE</definedName>
    <definedName name="RiskHasSettings" hidden="1">5</definedName>
    <definedName name="RiskMinimizeOnStart" hidden="1">FALSE</definedName>
    <definedName name="RiskMonitorConvergence" hidden="1">FALSE</definedName>
    <definedName name="RiskNumIterations" hidden="1">1000</definedName>
    <definedName name="RiskNumSimulations" hidden="1">1</definedName>
    <definedName name="RiskPauseOnError" hidden="1">FALSE</definedName>
    <definedName name="RiskRealTimeResults">FALSE</definedName>
    <definedName name="RiskReportGraphFormat">0</definedName>
    <definedName name="RiskResultsUpdateFreq">100</definedName>
    <definedName name="RiskRunAfterRecalcMacro" hidden="1">FALSE</definedName>
    <definedName name="RiskRunAfterSimMacro" hidden="1">FALSE</definedName>
    <definedName name="RiskRunBeforeRecalcMacro" hidden="1">FALSE</definedName>
    <definedName name="RiskRunBeforeSimMacro" hidden="1">FALSE</definedName>
    <definedName name="RiskSamplingType" hidden="1">3</definedName>
    <definedName name="RiskShowRiskWindowAtEndOfSimulation">TRUE</definedName>
    <definedName name="RiskStandardRecalc" hidden="1">1</definedName>
    <definedName name="RiskStatFunctionsUpdateFreq">1</definedName>
    <definedName name="RiskTemplateSheetName">"myTemplate"</definedName>
    <definedName name="RiskUpdateDisplay" hidden="1">FALSE</definedName>
    <definedName name="RiskUpdateStatFunctions">TRUE</definedName>
    <definedName name="RiskUseDifferentSeedForEachSim" hidden="1">FALSE</definedName>
    <definedName name="RiskUseFixedSeed" hidden="1">FALSE</definedName>
    <definedName name="RiskUseMultipleCPUs" hidden="1">FALSE</definedName>
    <definedName name="rmcAccount">"T20200"</definedName>
    <definedName name="rmcApplication">"NGRID"</definedName>
    <definedName name="rmcCategory">"FINACS"</definedName>
    <definedName name="rmcFrequency">"YTD"</definedName>
    <definedName name="rmcName">930</definedName>
    <definedName name="RMCOptions">"*100000000000000"</definedName>
    <definedName name="rmcPeriod">9403</definedName>
    <definedName name="rng_PRM_RR_ProdTool">rng_PRM_RR_Start:rng_PRM_RR_ProdEnd</definedName>
    <definedName name="rng_PRM_RRClear">rng_PRM_RR_Start:rng_PRM_RR_ProdEnd</definedName>
    <definedName name="rng_PRM_RRClear2">rng_PRM_RR_RRStart:rng_PRM_RR_End</definedName>
    <definedName name="rngDvalBFP">#REF!</definedName>
    <definedName name="rngDvalCurrency">#REF!</definedName>
    <definedName name="rngDvalCY">#REF!</definedName>
    <definedName name="rngDvalDenomination">#REF!</definedName>
    <definedName name="rngDvalMonths">#REF!</definedName>
    <definedName name="rngDvalTimeline">#REF!</definedName>
    <definedName name="rngDvalYTDNotation1">#REF!</definedName>
    <definedName name="rngDvalYTDNotation2">#REF!</definedName>
    <definedName name="rngHCost" comment="Flexible cost range for KPI chart" localSheetId="12">OFFSET(#REF!,0,0,1,COUNT(#REF!))</definedName>
    <definedName name="rngHCost" comment="Flexible cost range for KPI chart">OFFSET(#REF!,0,0,1,COUNT(#REF!))</definedName>
    <definedName name="rngHDate" comment="Flexible date range for KPI chart" localSheetId="12">OFFSET(#REF!,0,0,1,COUNT(#REF!))</definedName>
    <definedName name="rngHDate" comment="Flexible date range for KPI chart">OFFSET(#REF!,0,0,1,COUNT(#REF!))</definedName>
    <definedName name="rngInstruction1Header">"Instructions: MW RR Chart Data Inputs"</definedName>
    <definedName name="rngInstruction2Header">"Instructions: MW RR Chart Data Inputs"</definedName>
    <definedName name="rngSelCurrency">#REF!</definedName>
    <definedName name="rngSelCY">#REF!</definedName>
    <definedName name="rngSelCYNotation">#REF!</definedName>
    <definedName name="rngSelDecimal">#REF!</definedName>
    <definedName name="rngSelDenom">#REF!</definedName>
    <definedName name="rngSelHY">#REF!</definedName>
    <definedName name="rngSelLastAM">#REF!</definedName>
    <definedName name="rngSelProjName">#REF!</definedName>
    <definedName name="rngSelPY">#REF!</definedName>
    <definedName name="rngSelPYNotation">#REF!</definedName>
    <definedName name="rngSelYE">#REF!</definedName>
    <definedName name="roictax">0.4</definedName>
    <definedName name="Romania___MobilRom">"Orange_RomaniaSubs"</definedName>
    <definedName name="rou" hidden="1">{"'Break down'!$A$4"}</definedName>
    <definedName name="round">1</definedName>
    <definedName name="row" hidden="1">#REF!</definedName>
    <definedName name="Royalty">0.15</definedName>
    <definedName name="RPI" localSheetId="12">#REF!</definedName>
    <definedName name="RPI">#REF!</definedName>
    <definedName name="rpppp" hidden="1">{"'Break down'!$A$4"}</definedName>
    <definedName name="rr" localSheetId="12" hidden="1">{#N/A,#N/A,TRUE,"Cover sheet";#N/A,#N/A,TRUE,"Summary";#N/A,#N/A,TRUE,"Key Assumptions";#N/A,#N/A,TRUE,"Profit &amp; Loss";#N/A,#N/A,TRUE,"Balance Sheet";#N/A,#N/A,TRUE,"Cashflow";#N/A,#N/A,TRUE,"IRR";#N/A,#N/A,TRUE,"Ratios";#N/A,#N/A,TRUE,"Debt analysis"}</definedName>
    <definedName name="rr" hidden="1">{#N/A,#N/A,TRUE,"Cover sheet";#N/A,#N/A,TRUE,"Summary";#N/A,#N/A,TRUE,"Key Assumptions";#N/A,#N/A,TRUE,"Profit &amp; Loss";#N/A,#N/A,TRUE,"Balance Sheet";#N/A,#N/A,TRUE,"Cashflow";#N/A,#N/A,TRUE,"IRR";#N/A,#N/A,TRUE,"Ratios";#N/A,#N/A,TRUE,"Debt analysis"}</definedName>
    <definedName name="rrfc">#REF!</definedName>
    <definedName name="rrrr">Scheduled_Payment+Extra_Payment</definedName>
    <definedName name="rrrrrr" localSheetId="12" hidden="1">{"cash plan",#N/A,FALSE,"fccashflow"}</definedName>
    <definedName name="rrrrrr" hidden="1">{"cash plan",#N/A,FALSE,"fccashflow"}</definedName>
    <definedName name="rrrrrrrrr">#REF!</definedName>
    <definedName name="rrrrrrrrrrrr">#REF!</definedName>
    <definedName name="rt" localSheetId="12" hidden="1">{#N/A,#N/A,TRUE,"Cover sheet";#N/A,#N/A,TRUE,"Summary";#N/A,#N/A,TRUE,"Key Assumptions";#N/A,#N/A,TRUE,"Profit &amp; Loss";#N/A,#N/A,TRUE,"Balance Sheet";#N/A,#N/A,TRUE,"Cashflow";#N/A,#N/A,TRUE,"IRR";#N/A,#N/A,TRUE,"Ratios";#N/A,#N/A,TRUE,"Debt analysis"}</definedName>
    <definedName name="rt" hidden="1">{#N/A,#N/A,TRUE,"Cover sheet";#N/A,#N/A,TRUE,"Summary";#N/A,#N/A,TRUE,"Key Assumptions";#N/A,#N/A,TRUE,"Profit &amp; Loss";#N/A,#N/A,TRUE,"Balance Sheet";#N/A,#N/A,TRUE,"Cashflow";#N/A,#N/A,TRUE,"IRR";#N/A,#N/A,TRUE,"Ratios";#N/A,#N/A,TRUE,"Debt analysis"}</definedName>
    <definedName name="rtgds" hidden="1">{#N/A,#N/A,TRUE,"Historicals";#N/A,#N/A,TRUE,"Charts";#N/A,#N/A,TRUE,"Forecasts"}</definedName>
    <definedName name="rtp" hidden="1">{"'Break down'!$A$4"}</definedName>
    <definedName name="rtpqwp" hidden="1">{"'Break down'!$A$4"}</definedName>
    <definedName name="rtwregfds" hidden="1">{#N/A,#N/A,TRUE,"Historicals";#N/A,#N/A,TRUE,"Charts";#N/A,#N/A,TRUE,"Forecasts"}</definedName>
    <definedName name="rtwrt" hidden="1">{#N/A,#N/A,TRUE,"Historicals";#N/A,#N/A,TRUE,"Charts";#N/A,#N/A,TRUE,"Forecasts"}</definedName>
    <definedName name="rty" hidden="1">{"DCF","UPSIDE CASE",FALSE,"Sheet1";"DCF","BASE CASE",FALSE,"Sheet1";"DCF","DOWNSIDE CASE",FALSE,"Sheet1"}</definedName>
    <definedName name="rtyu" hidden="1">#REF!</definedName>
    <definedName name="RunChosenQueries">"RunChosenQueries"</definedName>
    <definedName name="rwyetrewt" hidden="1">{#N/A,#N/A,TRUE,"Historicals";#N/A,#N/A,TRUE,"Charts";#N/A,#N/A,TRUE,"Forecasts"}</definedName>
    <definedName name="s">#REF!</definedName>
    <definedName name="S1.Buchungsjahrbis.Label">"Buchungsjahr bis"</definedName>
    <definedName name="S1.Buchungsjahrbis.Text">""</definedName>
    <definedName name="S1.Buchungsjahrbis.Value">"2004"</definedName>
    <definedName name="S1.Buchungsjahrvon.Label">"Buchungsjahr von"</definedName>
    <definedName name="S1.Buchungsjahrvon.Text">""</definedName>
    <definedName name="S1.Buchungsjahrvon.Value">"2004"</definedName>
    <definedName name="S1.Buchungskreis.Label">"Buchungskreis"</definedName>
    <definedName name="S1.Buchungskreis.Text">"GfE Umwelttechnik"</definedName>
    <definedName name="S1.Buchungskreis.Value">"03"</definedName>
    <definedName name="S1.DNAktualisiertungsdauer">"00:02:22"</definedName>
    <definedName name="S1.DNAktualisierungsdauer">"00:01:03"</definedName>
    <definedName name="S1.DNAktualisierungsperiode">""</definedName>
    <definedName name="S1.DNAktualisierungszeitpunkt">"12.02.2003  18:17:20"</definedName>
    <definedName name="S1.DNBeschaffungsprogrammhost">""</definedName>
    <definedName name="S1.DNBibliothekhost">"ARUBA_EB12"</definedName>
    <definedName name="S1.DNDirektzugriff">"1"</definedName>
    <definedName name="S1.DNErstelltvon">"rathgeba"</definedName>
    <definedName name="S1.DNErstellZeitpunkt">"23.04.2001  16:49:04"</definedName>
    <definedName name="S1.DNFilter">"((P01001 = '05' OR P01001 = '') AND  NOT (P01007 = '3') AND P01005 &gt;= '20030101' AND P01005 &lt;= '20031231' AND P01032 &gt;= '20' AND P01032 &lt;= '26')"</definedName>
    <definedName name="S1.DNFTPHost">"CASSYS04.internal"</definedName>
    <definedName name="S1.DNImportdatum">"18.11.19  15:05:31"</definedName>
    <definedName name="S1.DNInfobereich">"Vertrieb"</definedName>
    <definedName name="S1.DNJobname">"EISGEN"</definedName>
    <definedName name="S1.DNJobnummer">"309786"</definedName>
    <definedName name="S1.DNJobuser">"ARUBA"</definedName>
    <definedName name="S1.DNNullzeilen">"Ja"</definedName>
    <definedName name="S1.DNPoolAktualisierungszeitpunkt">"05.11.1999  14:54:32"</definedName>
    <definedName name="S1.DNPoolname">"MISPFP01"</definedName>
    <definedName name="S1.DNPooltabelle">"ARUBA_EB12.MISPFP01"</definedName>
    <definedName name="S1.DNPoolversion">"1"</definedName>
    <definedName name="S1.DNSeverity">"0"</definedName>
    <definedName name="S1.DNStandardkennung">"1"</definedName>
    <definedName name="S1.DNWaehrung">"EUR"</definedName>
    <definedName name="S1.DNWaehrunghost">"DEM"</definedName>
    <definedName name="S10.DNAktualisiertungsdauer">"00:00:51"</definedName>
    <definedName name="S10.DNAktualisierungsdauer">"00:00:01"</definedName>
    <definedName name="S10.DNAktualisierungsperiode">""</definedName>
    <definedName name="S10.DNAktualisierungszeitpunkt">"19.04.2002  15:44:18"</definedName>
    <definedName name="S10.DNBeschaffungsprogrammhost">""</definedName>
    <definedName name="S10.DNBibliothekhost">"ARUBA_EB12"</definedName>
    <definedName name="S10.DNDirektzugriff">"1"</definedName>
    <definedName name="S10.DNErstelltvon">"rathgeba"</definedName>
    <definedName name="S10.DNErstellZeitpunkt">"19.04.2002  15:37:54"</definedName>
    <definedName name="S10.DNFilename">"G:\EIS_DB\AbfragenIndustries\Auswertungen KDZ\Umsatzzahlen\Lizenzerlöse nach Kunden 2002.erd"</definedName>
    <definedName name="S10.DNFilter">"((P01005 &gt;= '20020101' AND P01005 &lt;= '20020531') AND P01001 = '05' AND  NOT (P01007 = '3') AND P01015 = 'LIZ' AND (P01036 = '311550' OR P01036 = '314110' OR P01036 = '314120' OR P01036 = '312130' OR P01036 = '312140' OR P01036 = '313140' OR P01036 = '3141"</definedName>
    <definedName name="S10.DNFTPHost">"CASSYS04.internal"</definedName>
    <definedName name="S10.DNImportdatum">"18.11.19  15:05:31"</definedName>
    <definedName name="S10.DNInfobereich">"Vertrieb"</definedName>
    <definedName name="S10.DNJobname">"EISGEN"</definedName>
    <definedName name="S10.DNJobnummer">"309786"</definedName>
    <definedName name="S10.DNJobuser">"ARUBA"</definedName>
    <definedName name="S10.DNNullzeilen">"Ja"</definedName>
    <definedName name="S10.DNPoolAktualisierungszeitpunkt">"19991105  14:54:32"</definedName>
    <definedName name="S10.DNPoolname">"MISPFP01"</definedName>
    <definedName name="S10.DNPooltabelle">"ARUBA_EB12.MISPFP01"</definedName>
    <definedName name="S10.DNPoolversion">"1"</definedName>
    <definedName name="S10.DNSeverity">"0"</definedName>
    <definedName name="S10.DNStandardkennung">"1"</definedName>
    <definedName name="S10.DNWaehrung">"EUR"</definedName>
    <definedName name="S10.DNWaehrunghost">"DEM"</definedName>
    <definedName name="S11.DNAktualisiertungsdauer">"00:00:02"</definedName>
    <definedName name="S11.DNAktualisierungsdauer">"00:00:02"</definedName>
    <definedName name="S11.DNAktualisierungsperiode">""</definedName>
    <definedName name="S11.DNAktualisierungszeitpunkt">"19.04.2002  16:00:11"</definedName>
    <definedName name="S11.DNBeschaffungsprogrammhost">""</definedName>
    <definedName name="S11.DNBibliothekhost">"ARUBA_EB12"</definedName>
    <definedName name="S11.DNDirektzugriff">"1"</definedName>
    <definedName name="S11.DNErstelltvon">"rathgeba"</definedName>
    <definedName name="S11.DNErstellZeitpunkt">"19.04.2002  15:48:33"</definedName>
    <definedName name="S11.DNFilename">"G:\EIS_DB\AbfragenIndustries\Auswertungen KDZ\Umsatzzahlen\Lizenzerlöse nach Kunden 2002.erd"</definedName>
    <definedName name="S11.DNFilter">"((P01005 &gt;= '20020101' AND P01005 &lt;= '20020531') AND P01015 = 'LIZ' AND  NOT (P01007 = '3') AND P01001 = '05' AND (P01036 = '311570' OR P01036 = '312120' OR P01036 = '319500' OR P01036 = '319510' OR P01036 = '319520' OR P01036 = '319530'))"</definedName>
    <definedName name="S11.DNFTPHost">"CASSYS04.internal"</definedName>
    <definedName name="S11.DNImportdatum">"18.11.19  15:05:31"</definedName>
    <definedName name="S11.DNInfobereich">"Vertrieb"</definedName>
    <definedName name="S11.DNJobname">"EISGEN"</definedName>
    <definedName name="S11.DNJobnummer">"309786"</definedName>
    <definedName name="S11.DNJobuser">"ARUBA"</definedName>
    <definedName name="S11.DNNullzeilen">"Ja"</definedName>
    <definedName name="S11.DNPoolAktualisierungszeitpunkt">"19991105  14:54:32"</definedName>
    <definedName name="S11.DNPoolname">"MISPFP01"</definedName>
    <definedName name="S11.DNPooltabelle">"ARUBA_EB12.MISPFP01"</definedName>
    <definedName name="S11.DNPoolversion">"1"</definedName>
    <definedName name="S11.DNSeverity">"0"</definedName>
    <definedName name="S11.DNStandardkennung">"1"</definedName>
    <definedName name="S11.DNWaehrung">"EUR"</definedName>
    <definedName name="S11.DNWaehrunghost">"DEM"</definedName>
    <definedName name="S12.DNAktualisiertungsdauer">"00:00:02"</definedName>
    <definedName name="S12.DNAktualisierungsdauer">"00:00:02"</definedName>
    <definedName name="S12.DNAktualisierungsperiode">""</definedName>
    <definedName name="S12.DNAktualisierungszeitpunkt">"19.04.2002  15:58:38"</definedName>
    <definedName name="S12.DNBeschaffungsprogrammhost">""</definedName>
    <definedName name="S12.DNBibliothekhost">"ARUBA_EB12"</definedName>
    <definedName name="S12.DNDirektzugriff">"1"</definedName>
    <definedName name="S12.DNErstelltvon">"rathgeba"</definedName>
    <definedName name="S12.DNErstellZeitpunkt">"19.04.2002  15:54:26"</definedName>
    <definedName name="S12.DNFilename">"G:\EIS_DB\AbfragenIndustries\Auswertungen KDZ\Umsatzzahlen\Wartungserlöse nach Kunden 2002.erd"</definedName>
    <definedName name="S12.DNFilter">"((P01005 &gt;= '20020101' AND P01005 &lt;= '20020531') AND P01001 = '05' AND  NOT (P01007 = '3') AND P01015 = 'WRT' AND (P01036 = '311580' OR P01036 = '315150' OR P01036 = '315130' OR P01036 = '419640' OR P01036 = '319700' OR P01036 = '319710' OR P01036 = '3197"</definedName>
    <definedName name="S12.DNFTPHost">"CASSYS04.internal"</definedName>
    <definedName name="S12.DNImportdatum">"18.11.19  15:05:31"</definedName>
    <definedName name="S12.DNInfobereich">"Vertrieb"</definedName>
    <definedName name="S12.DNJobname">"EISGEN"</definedName>
    <definedName name="S12.DNJobnummer">"309786"</definedName>
    <definedName name="S12.DNJobuser">"ARUBA"</definedName>
    <definedName name="S12.DNNullzeilen">"Ja"</definedName>
    <definedName name="S12.DNPoolAktualisierungszeitpunkt">"19991105  14:54:32"</definedName>
    <definedName name="S12.DNPoolname">"MISPFP01"</definedName>
    <definedName name="S12.DNPooltabelle">"ARUBA_EB12.MISPFP01"</definedName>
    <definedName name="S12.DNPoolversion">"1"</definedName>
    <definedName name="S12.DNSeverity">"0"</definedName>
    <definedName name="S12.DNStandardkennung">"1"</definedName>
    <definedName name="S12.DNWaehrung">"EUR"</definedName>
    <definedName name="S12.DNWaehrunghost">"DEM"</definedName>
    <definedName name="S13.DNAktualisiertungsdauer">"00:00:24"</definedName>
    <definedName name="S13.DNAktualisierungsdauer">"00:00:47"</definedName>
    <definedName name="S13.DNAktualisierungsperiode">""</definedName>
    <definedName name="S13.DNAktualisierungszeitpunkt">"17.05.2002  11:37:11"</definedName>
    <definedName name="S13.DNBeschaffungsprogrammhost">""</definedName>
    <definedName name="S13.DNBibliothekhost">"ARUBA_EB12"</definedName>
    <definedName name="S13.DNDirektzugriff">"1"</definedName>
    <definedName name="S13.DNErstelltvon">"rathgeba"</definedName>
    <definedName name="S13.DNErstellZeitpunkt">"17.05.2002  11:36:43"</definedName>
    <definedName name="S13.DNFilename">"G:\EIS_DB\AbfragenIndustries\Auswertungen KDZ\Umsatzzahlen\Wartungserlöse nach Kunden 2002.erd"</definedName>
    <definedName name="S13.DNFilter">"((P01001 = '05' AND P01015 = 'WRT' AND  NOT (P01007 = '3') AND P01005 &gt;= '20020101' AND P01005 &lt;= '20021231') AND P01008 = '   10095' AND P01001 = '05' AND P01002 = '01' AND P01032 = '20' AND P01001 = '05' AND P01012 = '001637' AND P01001 = '05' AND P0100"</definedName>
    <definedName name="S13.DNFTPHost">"CASSYS04.internal"</definedName>
    <definedName name="S13.DNImportdatum">"18.11.19  15:05:31"</definedName>
    <definedName name="S13.DNInfobereich">"Vertrieb"</definedName>
    <definedName name="S13.DNJobname">"EISGEN"</definedName>
    <definedName name="S13.DNJobnummer">"309786"</definedName>
    <definedName name="S13.DNJobuser">"ARUBA"</definedName>
    <definedName name="S13.DNNullzeilen">"Ja"</definedName>
    <definedName name="S13.DNPoolAktualisierungszeitpunkt">"19991105  14:54:32"</definedName>
    <definedName name="S13.DNPoolname">"MISPFP01"</definedName>
    <definedName name="S13.DNPooltabelle">"ARUBA_EB12.MISPFP01"</definedName>
    <definedName name="S13.DNPoolversion">"1"</definedName>
    <definedName name="S13.DNSeverity">"0"</definedName>
    <definedName name="S13.DNStandardkennung">"1"</definedName>
    <definedName name="S13.DNWaehrung">"EUR"</definedName>
    <definedName name="S13.DNWaehrunghost">"DEM"</definedName>
    <definedName name="S14.DNAktualisiertungsdauer">"00:00:31"</definedName>
    <definedName name="S14.DNAktualisierungsperiode">""</definedName>
    <definedName name="S14.DNAktualisierungszeitpunkt">"17.05.2002  11:38:23"</definedName>
    <definedName name="S14.DNBeschaffungsprogrammhost">""</definedName>
    <definedName name="S14.DNBibliothekhost">"ARUBA_EB12"</definedName>
    <definedName name="S14.DNDirektzugriff">"1"</definedName>
    <definedName name="S14.DNErstelltvon">"rathgeba"</definedName>
    <definedName name="S14.DNErstellZeitpunkt">"17.05.2002  11:37:49"</definedName>
    <definedName name="S14.DNFilename">"G:\EIS_DB\AbfragenIndustries\Auswertungen KDZ\Umsatzzahlen\Wartungserlöse nach Kunden 2002.erd"</definedName>
    <definedName name="S14.DNFilter">"((P01001 = '05' AND P01015 = 'WRT' AND  NOT (P01007 = '3') AND P01005 &gt;= '20020101' AND P01005 &lt;= '20021231') AND P01008 = '   10095' AND P01001 = '05' AND P01002 = '01' AND P01032 = '20' AND P01001 = '05' AND P01012 = '001637' AND P01001 = '05' AND P0100"</definedName>
    <definedName name="S14.DNFTPHost">"CASSYS04.internal"</definedName>
    <definedName name="S14.DNImportdatum">"18.11.19  15:05:31"</definedName>
    <definedName name="S14.DNInfobereich">"Vertrieb"</definedName>
    <definedName name="S14.DNJobname">"EISGEN"</definedName>
    <definedName name="S14.DNJobnummer">"309786"</definedName>
    <definedName name="S14.DNJobuser">"ARUBA"</definedName>
    <definedName name="S14.DNNullzeilen">"Ja"</definedName>
    <definedName name="S14.DNPoolAktualisierungszeitpunkt">"19991105  14:54:32"</definedName>
    <definedName name="S14.DNPooltabelle">"ARUBA_EB12.MISPFP01"</definedName>
    <definedName name="S14.DNPoolversion">"1"</definedName>
    <definedName name="S14.DNSeverity">"0"</definedName>
    <definedName name="S14.DNStandardkennung">"1"</definedName>
    <definedName name="S14.DNWaehrung">"EUR"</definedName>
    <definedName name="S14.DNWaehrunghost">"DEM"</definedName>
    <definedName name="S2.Buchungsjahrbis.Label">"Buchungsjahr bis"</definedName>
    <definedName name="S2.Buchungsjahrbis.Text">""</definedName>
    <definedName name="S2.Buchungsjahrbis.Value">"2006"</definedName>
    <definedName name="S2.Buchungsjahrvon.Label">"Buchungsjahr von"</definedName>
    <definedName name="S2.Buchungsjahrvon.Text">""</definedName>
    <definedName name="S2.Buchungsjahrvon.Value">"2004"</definedName>
    <definedName name="S2.Buchungskreis.Label">"Buchungskreis"</definedName>
    <definedName name="S2.Buchungskreis.Text">"GfE Metalle und Materialien"</definedName>
    <definedName name="S2.Buchungskreis.Value">"02"</definedName>
    <definedName name="S2.DNAktualisiertungsdauer">"00:00:00"</definedName>
    <definedName name="S2.DNAktualisierungsperiode">""</definedName>
    <definedName name="S2.DNAktualisierungszeitpunkt">"23.04.2001  17:03:21"</definedName>
    <definedName name="S2.DNBeschaffungsprogrammhost">""</definedName>
    <definedName name="S2.DNBibliothekhost">"ARUBA_EB12"</definedName>
    <definedName name="S2.DNDirektzugriff">"1"</definedName>
    <definedName name="S2.DNErstelltvon">"rathgeba"</definedName>
    <definedName name="S2.DNErstellZeitpunkt">"23.04.2001  17:03:16"</definedName>
    <definedName name="S2.DNFilter">"((P01001 = '05') AND P01008 = '   10003' AND P01001 = '05' AND P01002 = '01' AND P01032 = '09' AND P01001 = '05' AND P01012 = '001741' AND P01001 = '05' AND P01002 = '01' AND P01036 = '314130' AND P01001 = '05' AND P01002 = '01' AND P01003 = '01' AND P010"</definedName>
    <definedName name="S2.DNFTPHost">"CASSYS04.internal"</definedName>
    <definedName name="S2.DNImportdatum">"18.11.19  15:05:31"</definedName>
    <definedName name="S2.DNInfobereich">"Vertrieb"</definedName>
    <definedName name="S2.DNJobname">"EISGEN"</definedName>
    <definedName name="S2.DNJobnummer">"309786"</definedName>
    <definedName name="S2.DNJobuser">"ARUBA"</definedName>
    <definedName name="S2.DNNullzeilen">"Nein"</definedName>
    <definedName name="S2.DNPoolAktualisierungszeitpunkt">"19991105  14:54:32"</definedName>
    <definedName name="S2.DNPooltabelle">"ARUBA_EB12.MISPFP01"</definedName>
    <definedName name="S2.DNPoolversion">"1"</definedName>
    <definedName name="S2.DNSeverity">"0"</definedName>
    <definedName name="S2.DNStandardkennung">"1"</definedName>
    <definedName name="S2.DNWaehrung">"DEM"</definedName>
    <definedName name="S2.DNWaehrunghost">"DEM"</definedName>
    <definedName name="S2.ProduktgruppenGb.Label">"Produktgruppen-Gb."</definedName>
    <definedName name="S2.ProduktgruppenGb.Text">"*GB Powders"</definedName>
    <definedName name="S2.ProduktgruppenGb.Value">"PM"</definedName>
    <definedName name="S3.DNAktualisiertungsdauer">"00:00:01"</definedName>
    <definedName name="S3.DNAktualisierungsperiode">""</definedName>
    <definedName name="S3.DNAktualisierungszeitpunkt">"23.04.2001  17:35:40"</definedName>
    <definedName name="S3.DNBeschaffungsprogrammhost">""</definedName>
    <definedName name="S3.DNBibliothekhost">"ARUBA_EB12"</definedName>
    <definedName name="S3.DNDirektzugriff">"1"</definedName>
    <definedName name="S3.DNErstelltvon">"rathgeba"</definedName>
    <definedName name="S3.DNErstellZeitpunkt">"23.04.2001  17:35:19"</definedName>
    <definedName name="S3.DNFilter">"((P01001 = '01') AND P01008 = '   10017' AND P01001 = '01' AND P01002 = '01' AND P01032 = '40' AND P01001 = '01' AND P01012 = '1243' AND P01001 = '01' AND P01002 = '01' AND P01036 = '6500' AND P01001 = '01' AND P01002 = '01' AND P01003 = '01' AND P01005 &gt;"</definedName>
    <definedName name="S3.DNFTPHost">"CASSYS04.internal"</definedName>
    <definedName name="S3.DNImportdatum">"18.11.19  15:05:31"</definedName>
    <definedName name="S3.DNInfobereich">"Vertrieb"</definedName>
    <definedName name="S3.DNJobname">"EISGEN"</definedName>
    <definedName name="S3.DNJobnummer">"309786"</definedName>
    <definedName name="S3.DNJobuser">"ARUBA"</definedName>
    <definedName name="S3.DNNullzeilen">"Nein"</definedName>
    <definedName name="S3.DNPoolAktualisierungszeitpunkt">"19991105  14:54:32"</definedName>
    <definedName name="S3.DNPooltabelle">"ARUBA_EB12.MISPFP01"</definedName>
    <definedName name="S3.DNPoolversion">"1"</definedName>
    <definedName name="S3.DNSeverity">"0"</definedName>
    <definedName name="S3.DNStandardkennung">"1"</definedName>
    <definedName name="S3.DNWaehrung">"DEM"</definedName>
    <definedName name="S3.DNWaehrunghost">"DEM"</definedName>
    <definedName name="S4.DNAktualisiertungsdauer">"00:01:09"</definedName>
    <definedName name="S4.DNAktualisierungsperiode">""</definedName>
    <definedName name="S4.DNAktualisierungszeitpunkt">"19.04.2002  14:25:16"</definedName>
    <definedName name="S4.DNBeschaffungsprogrammhost">""</definedName>
    <definedName name="S4.DNBibliothekhost">"ARUBA_EB12"</definedName>
    <definedName name="S4.DNDirektzugriff">"1"</definedName>
    <definedName name="S4.DNErstelltvon">"rathgeba"</definedName>
    <definedName name="S4.DNErstellZeitpunkt">"19.04.2002  14:24:05"</definedName>
    <definedName name="S4.DNFilename">"G:\EIS_DB\AbfragenIndustries\Auswertungen KDZ\Umsatzzahlen\Lizenzerlöse nach Kunden 2002.erd"</definedName>
    <definedName name="S4.DNFilter">"((P01001 = '05' AND P01015 = 'LIZ' AND  NOT (P01007 = '3') AND P01005 &gt;= '20020101' AND P01005 &lt;= '20021231') AND P01008 = '   10030' AND P01001 = '05' AND P01002 = '01' AND P01032 = '00' AND P01001 = '05' AND P01012 = '002111' AND P01001 = '05' AND P0100"</definedName>
    <definedName name="S4.DNFTPHost">"CASSYS04.internal"</definedName>
    <definedName name="S4.DNImportdatum">"18.11.19  15:05:31"</definedName>
    <definedName name="S4.DNInfobereich">"Vertrieb"</definedName>
    <definedName name="S4.DNJobname">"EISGEN"</definedName>
    <definedName name="S4.DNJobnummer">"309786"</definedName>
    <definedName name="S4.DNJobuser">"ARUBA"</definedName>
    <definedName name="S4.DNNullzeilen">"Ja"</definedName>
    <definedName name="S4.DNPoolAktualisierungszeitpunkt">"19991105  14:54:32"</definedName>
    <definedName name="S4.DNPooltabelle">"ARUBA_EB12.MISPFP01"</definedName>
    <definedName name="S4.DNPoolversion">"1"</definedName>
    <definedName name="S4.DNSeverity">"0"</definedName>
    <definedName name="S4.DNStandardkennung">"1"</definedName>
    <definedName name="S4.DNWaehrung">"EUR"</definedName>
    <definedName name="S4.DNWaehrunghost">"DEM"</definedName>
    <definedName name="S5.DNAktualisiertungsdauer">"00:00:36"</definedName>
    <definedName name="S5.DNAktualisierungsperiode">""</definedName>
    <definedName name="S5.DNAktualisierungszeitpunkt">"19.04.2002  14:36:32"</definedName>
    <definedName name="S5.DNBeschaffungsprogrammhost">""</definedName>
    <definedName name="S5.DNBibliothekhost">"ARUBA_EB12"</definedName>
    <definedName name="S5.DNDirektzugriff">"1"</definedName>
    <definedName name="S5.DNErstelltvon">"rathgeba"</definedName>
    <definedName name="S5.DNErstellZeitpunkt">"19.04.2002  14:35:53"</definedName>
    <definedName name="S5.DNFilename">"G:\EIS_DB\AbfragenIndustries\Auswertungen KDZ\Umsatzzahlen\Lizenzerlöse nach Kunden 2002.erd"</definedName>
    <definedName name="S5.DNFilter">"((P01001 = '05' AND P01015 = 'LIZ' AND  NOT (P01007 = '3') AND P01005 &gt;= '20020101' AND P01005 &lt;= '20021231') AND P01008 = '   10030' AND P01001 = '05' AND P01002 = '01' AND P01032 = '00' AND P01001 = '05' AND P01012 = '002111' AND P01001 = '05' AND P0100"</definedName>
    <definedName name="S5.DNFTPHost">"CASSYS04.internal"</definedName>
    <definedName name="S5.DNImportdatum">"18.11.19  15:05:31"</definedName>
    <definedName name="S5.DNInfobereich">"Vertrieb"</definedName>
    <definedName name="S5.DNJobname">"EISGEN"</definedName>
    <definedName name="S5.DNJobnummer">"309786"</definedName>
    <definedName name="S5.DNJobuser">"ARUBA"</definedName>
    <definedName name="S5.DNNullzeilen">"Ja"</definedName>
    <definedName name="S5.DNPoolAktualisierungszeitpunkt">"19991105  14:54:32"</definedName>
    <definedName name="S5.DNPooltabelle">"ARUBA_EB12.MISPFP01"</definedName>
    <definedName name="S5.DNPoolversion">"1"</definedName>
    <definedName name="S5.DNSeverity">"0"</definedName>
    <definedName name="S5.DNStandardkennung">"1"</definedName>
    <definedName name="S5.DNWaehrung">"EUR"</definedName>
    <definedName name="S5.DNWaehrunghost">"DEM"</definedName>
    <definedName name="S6.DNAktualisiertungsdauer">"00:01:18"</definedName>
    <definedName name="S6.DNAktualisierungsdauer">"00:00:01"</definedName>
    <definedName name="S6.DNAktualisierungsperiode">""</definedName>
    <definedName name="S6.DNAktualisierungszeitpunkt">"17.05.2002  11:34:09"</definedName>
    <definedName name="S6.DNBeschaffungsprogrammhost">""</definedName>
    <definedName name="S6.DNBibliothekhost">"ARUBA_EB12"</definedName>
    <definedName name="S6.DNDirektzugriff">"1"</definedName>
    <definedName name="S6.DNErstelltvon">"rathgeba"</definedName>
    <definedName name="S6.DNErstellZeitpunkt">"19.04.2002  14:44:37"</definedName>
    <definedName name="S6.DNFilename">"G:\EIS_DB\AbfragenIndustries\Auswertungen KDZ\Umsatzzahlen\Wartungserlöse nach Kunden 2002.erd"</definedName>
    <definedName name="S6.DNFilter">"((P01005 &gt;= '20020101' AND P01005 &lt;= '20020531') AND P01001 = '05' AND  NOT (P01007 = '3') AND P01015 = 'WRT' AND (P01036 = '311510' OR P01036 = '313120' OR P01036 = '318120' OR P01036 = '412600'))"</definedName>
    <definedName name="S6.DNFTPHost">"CASSYS04.internal"</definedName>
    <definedName name="S6.DNImportdatum">"18.11.19  15:05:31"</definedName>
    <definedName name="S6.DNInfobereich">"Vertrieb"</definedName>
    <definedName name="S6.DNJobname">"EISGEN"</definedName>
    <definedName name="S6.DNJobnummer">"309786"</definedName>
    <definedName name="S6.DNJobuser">"ARUBA"</definedName>
    <definedName name="S6.DNNullzeilen">"Ja"</definedName>
    <definedName name="S6.DNPoolAktualisierungszeitpunkt">"19991105  14:54:32"</definedName>
    <definedName name="S6.DNPoolname">"MISPFP01"</definedName>
    <definedName name="S6.DNPooltabelle">"ARUBA_EB12.MISPFP01"</definedName>
    <definedName name="S6.DNPoolversion">"1"</definedName>
    <definedName name="S6.DNSeverity">"0"</definedName>
    <definedName name="S6.DNStandardkennung">"1"</definedName>
    <definedName name="S6.DNWaehrung">"EUR"</definedName>
    <definedName name="S6.DNWaehrunghost">"DEM"</definedName>
    <definedName name="S7.DNAktualisiertungsdauer">"00:00:01"</definedName>
    <definedName name="S7.DNAktualisierungsdauer">"00:00:01"</definedName>
    <definedName name="S7.DNAktualisierungsperiode">""</definedName>
    <definedName name="S7.DNAktualisierungszeitpunkt">"19.04.2002  15:46:17"</definedName>
    <definedName name="S7.DNBeschaffungsprogrammhost">""</definedName>
    <definedName name="S7.DNBibliothekhost">"ARUBA_EB12"</definedName>
    <definedName name="S7.DNDirektzugriff">"1"</definedName>
    <definedName name="S7.DNErstelltvon">"rathgeba"</definedName>
    <definedName name="S7.DNErstellZeitpunkt">"19.04.2002  14:56:49"</definedName>
    <definedName name="S7.DNFilename">"G:\EIS_DB\AbfragenIndustries\Auswertungen KDZ\Umsatzzahlen\Lizenzerlöse nach Kunden 2002.erd"</definedName>
    <definedName name="S7.DNFilter">"(P01001 = '05' AND  NOT (P01007 = '3') AND (P01005 &gt;= '20020101' AND P01005 &lt;= '20020531') AND P01015 = 'LIZ' AND (P01036 = '311520' OR P01036 = '315110' OR P01036 = '315160' OR P01036 = '413510'))"</definedName>
    <definedName name="S7.DNFTPHost">"CASSYS04.internal"</definedName>
    <definedName name="S7.DNImportdatum">"18.11.19  15:05:31"</definedName>
    <definedName name="S7.DNInfobereich">"Vertrieb"</definedName>
    <definedName name="S7.DNJobname">"EISGEN"</definedName>
    <definedName name="S7.DNJobnummer">"309786"</definedName>
    <definedName name="S7.DNJobuser">"ARUBA"</definedName>
    <definedName name="S7.DNNullzeilen">"Ja"</definedName>
    <definedName name="S7.DNPoolAktualisierungszeitpunkt">"19991105  14:54:32"</definedName>
    <definedName name="S7.DNPoolname">"MISPFP01"</definedName>
    <definedName name="S7.DNPooltabelle">"ARUBA_EB12.MISPFP01"</definedName>
    <definedName name="S7.DNPoolversion">"1"</definedName>
    <definedName name="S7.DNSeverity">"0"</definedName>
    <definedName name="S7.DNStandardkennung">"1"</definedName>
    <definedName name="S7.DNWaehrung">"EUR"</definedName>
    <definedName name="S7.DNWaehrunghost">"DEM"</definedName>
    <definedName name="S8.DNAktualisiertungsdauer">"00:00:01"</definedName>
    <definedName name="S8.DNAktualisierungsdauer">"00:00:01"</definedName>
    <definedName name="S8.DNAktualisierungsperiode">""</definedName>
    <definedName name="S8.DNAktualisierungszeitpunkt">"19.04.2002  16:19:10"</definedName>
    <definedName name="S8.DNBeschaffungsprogrammhost">""</definedName>
    <definedName name="S8.DNBibliothekhost">"ARUBA_EB12"</definedName>
    <definedName name="S8.DNDirektzugriff">"1"</definedName>
    <definedName name="S8.DNErstelltvon">"rathgeba"</definedName>
    <definedName name="S8.DNErstellZeitpunkt">"19.04.2002  15:23:28"</definedName>
    <definedName name="S8.DNFilename">"G:\EIS_DB\AbfragenIndustries\Auswertungen KDZ\Umsatzzahlen\Lizenzerlöse nach Kunden 2002.erd"</definedName>
    <definedName name="S8.DNFilter">"((P01005 &gt;= '20020101' AND P01005 &lt;= '20020531') AND P01001 = '05' AND  NOT (P01007 = '3') AND P01015 = 'LIZ' AND (P01036 = '311530' OR P01036 = '315170' OR P01036 = '413390'))"</definedName>
    <definedName name="S8.DNFTPHost">"CASSYS04.internal"</definedName>
    <definedName name="S8.DNImportdatum">"18.11.19  15:05:31"</definedName>
    <definedName name="S8.DNInfobereich">"Vertrieb"</definedName>
    <definedName name="S8.DNJobname">"EISGEN"</definedName>
    <definedName name="S8.DNJobnummer">"309786"</definedName>
    <definedName name="S8.DNJobuser">"ARUBA"</definedName>
    <definedName name="S8.DNNullzeilen">"Ja"</definedName>
    <definedName name="S8.DNPoolAktualisierungszeitpunkt">"19991105  14:54:32"</definedName>
    <definedName name="S8.DNPoolname">"MISPFP01"</definedName>
    <definedName name="S8.DNPooltabelle">"ARUBA_EB12.MISPFP01"</definedName>
    <definedName name="S8.DNPoolversion">"1"</definedName>
    <definedName name="S8.DNSeverity">"0"</definedName>
    <definedName name="S8.DNStandardkennung">"1"</definedName>
    <definedName name="S8.DNWaehrung">"EUR"</definedName>
    <definedName name="S8.DNWaehrunghost">"DEM"</definedName>
    <definedName name="S9.DNAktualisiertungsdauer">"00:00:02"</definedName>
    <definedName name="S9.DNAktualisierungsdauer">"00:00:01"</definedName>
    <definedName name="S9.DNAktualisierungsperiode">""</definedName>
    <definedName name="S9.DNAktualisierungszeitpunkt">"19.04.2002  16:19:59"</definedName>
    <definedName name="S9.DNBeschaffungsprogrammhost">""</definedName>
    <definedName name="S9.DNBibliothekhost">"ARUBA_EB12"</definedName>
    <definedName name="S9.DNDirektzugriff">"1"</definedName>
    <definedName name="S9.DNErstelltvon">"rathgeba"</definedName>
    <definedName name="S9.DNErstellZeitpunkt">"19.04.2002  15:30:37"</definedName>
    <definedName name="S9.DNFilename">"G:\EIS_DB\AbfragenIndustries\Auswertungen KDZ\Umsatzzahlen\Lizenzerlöse nach Kunden 2002.erd"</definedName>
    <definedName name="S9.DNFilter">"( NOT (P01007 = '3') AND (P01005 &gt;= '20020101' AND P01005 &lt;= '20020531') AND P01001 = '05' AND P01015 = 'LIZ' AND (P01036 = '311540' OR P01036 = '316100' OR P01036 = '316120'))"</definedName>
    <definedName name="S9.DNFTPHost">"CASSYS04.internal"</definedName>
    <definedName name="S9.DNImportdatum">"18.11.19  15:05:31"</definedName>
    <definedName name="S9.DNInfobereich">"Vertrieb"</definedName>
    <definedName name="S9.DNJobname">"EISGEN"</definedName>
    <definedName name="S9.DNJobnummer">"309786"</definedName>
    <definedName name="S9.DNJobuser">"ARUBA"</definedName>
    <definedName name="S9.DNNullzeilen">"Ja"</definedName>
    <definedName name="S9.DNPoolAktualisierungszeitpunkt">"19991105  14:54:32"</definedName>
    <definedName name="S9.DNPoolname">"MISPFP01"</definedName>
    <definedName name="S9.DNPooltabelle">"ARUBA_EB12.MISPFP01"</definedName>
    <definedName name="S9.DNPoolversion">"1"</definedName>
    <definedName name="S9.DNSeverity">"0"</definedName>
    <definedName name="S9.DNStandardkennung">"1"</definedName>
    <definedName name="S9.DNWaehrung">"EUR"</definedName>
    <definedName name="S9.DNWaehrunghost">"DEM"</definedName>
    <definedName name="sa" hidden="1">#REF!</definedName>
    <definedName name="sada">#REF!</definedName>
    <definedName name="sadasd" localSheetId="12" hidden="1">{"Bank Rec",#N/A,FALSE,"Bank Rec";"Cash Book",#N/A,FALSE,"Cash Book";"Gen Sheet",#N/A,FALSE,"Gen Sheet"}</definedName>
    <definedName name="sadasd" hidden="1">{"Bank Rec",#N/A,FALSE,"Bank Rec";"Cash Book",#N/A,FALSE,"Cash Book";"Gen Sheet",#N/A,FALSE,"Gen Sheet"}</definedName>
    <definedName name="sadd"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leMgrCom">1</definedName>
    <definedName name="SalesPrice" localSheetId="12">#REF!</definedName>
    <definedName name="SalesPrice">#REF!</definedName>
    <definedName name="sang" hidden="1">{"'Break down'!$A$4"}</definedName>
    <definedName name="SAPBEXdnldView" hidden="1">"CNRUVFSU7YXCN7E3RS9NNTU6D"</definedName>
    <definedName name="SAPBEXhrIndnt" hidden="1">1</definedName>
    <definedName name="SAPBEXrevision" hidden="1">1</definedName>
    <definedName name="SAPBEXsysID" hidden="1">"B24"</definedName>
    <definedName name="SAPBEXwbID" hidden="1">"42WMI3CVU0FHHTCAKK0CL6D05"</definedName>
    <definedName name="SAPFuncF4Help" localSheetId="12" hidden="1">Main.SAPF4Help()</definedName>
    <definedName name="SAPFuncF4Help" hidden="1">Main.SAPF4Help()</definedName>
    <definedName name="SAPsysID" hidden="1">"708C5W7SBKP804JT78WJ0JNKI"</definedName>
    <definedName name="SAPwbID" hidden="1">"ARS"</definedName>
    <definedName name="saregs" hidden="1">{#N/A,#N/A,TRUE,"Historicals";#N/A,#N/A,TRUE,"Charts";#N/A,#N/A,TRUE,"Forecasts"}</definedName>
    <definedName name="save_time">38377.839212963</definedName>
    <definedName name="save_time2">38876.7620138889</definedName>
    <definedName name="SBLogo">"Picture 1"</definedName>
    <definedName name="SCAF" hidden="1">{"'Break down'!$A$4"}</definedName>
    <definedName name="Scaffolding" hidden="1">{"'Break down'!$A$4"}</definedName>
    <definedName name="Scale">"$B$8"</definedName>
    <definedName name="Scenario">#REF!</definedName>
    <definedName name="Scenarios">"ScenarioNnum"</definedName>
    <definedName name="SCOT">#REF!</definedName>
    <definedName name="scott1" hidden="1">#REF!</definedName>
    <definedName name="scott123123" hidden="1">#REF!</definedName>
    <definedName name="scott3" hidden="1">#REF!</definedName>
    <definedName name="scott4" hidden="1">#REF!</definedName>
    <definedName name="scott5" hidden="1">#REF!</definedName>
    <definedName name="sd">#REF!</definedName>
    <definedName name="sdafregfx" hidden="1">{#N/A,#N/A,TRUE,"Historicals";#N/A,#N/A,TRUE,"Charts";#N/A,#N/A,TRUE,"Forecasts"}</definedName>
    <definedName name="sdcf" hidden="1">#REF!</definedName>
    <definedName name="sdd">#REF!</definedName>
    <definedName name="sddw">#REF!</definedName>
    <definedName name="sdf">#REF!</definedName>
    <definedName name="sdfdfdfd" localSheetId="12" hidden="1">{"DJH3",#N/A,FALSE,"PFL00805";"PJB3",#N/A,FALSE,"PFL00805";"JMD3",#N/A,FALSE,"PFL00805";"DNB3",#N/A,FALSE,"PFL00805";"MJP3",#N/A,FALSE,"PFL00805";"RAB3",#N/A,FALSE,"PFL00805";"GJW3",#N/A,FALSE,"PFL00805";"MASTER3",#N/A,FALSE,"PFL00805"}</definedName>
    <definedName name="sdfdfdfd" hidden="1">{"DJH3",#N/A,FALSE,"PFL00805";"PJB3",#N/A,FALSE,"PFL00805";"JMD3",#N/A,FALSE,"PFL00805";"DNB3",#N/A,FALSE,"PFL00805";"MJP3",#N/A,FALSE,"PFL00805";"RAB3",#N/A,FALSE,"PFL00805";"GJW3",#N/A,FALSE,"PFL00805";"MASTER3",#N/A,FALSE,"PFL00805"}</definedName>
    <definedName name="sdfskjl">#REF!</definedName>
    <definedName name="sds">{"'보고양식'!$A$58:$K$111"}</definedName>
    <definedName name="sdsdfsd" localSheetId="12" hidden="1">{"DJH3",#N/A,FALSE,"PFL00805";"PJB3",#N/A,FALSE,"PFL00805";"JMD3",#N/A,FALSE,"PFL00805";"DNB3",#N/A,FALSE,"PFL00805";"MJP3",#N/A,FALSE,"PFL00805";"RAB3",#N/A,FALSE,"PFL00805";"GJW3",#N/A,FALSE,"PFL00805";"MASTER3",#N/A,FALSE,"PFL00805"}</definedName>
    <definedName name="sdsdfsd" hidden="1">{"DJH3",#N/A,FALSE,"PFL00805";"PJB3",#N/A,FALSE,"PFL00805";"JMD3",#N/A,FALSE,"PFL00805";"DNB3",#N/A,FALSE,"PFL00805";"MJP3",#N/A,FALSE,"PFL00805";"RAB3",#N/A,FALSE,"PFL00805";"GJW3",#N/A,FALSE,"PFL00805";"MASTER3",#N/A,FALSE,"PFL00805"}</definedName>
    <definedName name="sdsx">#REF!</definedName>
    <definedName name="se" hidden="1">{"'Break down'!$A$4"}</definedName>
    <definedName name="Seconds_per_Minute">60</definedName>
    <definedName name="sectionNames" localSheetId="12">#REF!</definedName>
    <definedName name="sectionNames">#REF!</definedName>
    <definedName name="SECTOR" localSheetId="12">#REF!</definedName>
    <definedName name="SECTOR">#REF!</definedName>
    <definedName name="SelectedCountry">#REF!</definedName>
    <definedName name="SelectedIndicator">#REF!</definedName>
    <definedName name="sencount" hidden="1">1</definedName>
    <definedName name="Sep">9</definedName>
    <definedName name="Sep_15" localSheetId="12">#REF!</definedName>
    <definedName name="Sep_15">#REF!</definedName>
    <definedName name="SEPPT">0.07</definedName>
    <definedName name="SEPT">6</definedName>
    <definedName name="SeptAct" localSheetId="12">#REF!</definedName>
    <definedName name="SeptAct">#REF!</definedName>
    <definedName name="SeptFcstCDx">AGroup</definedName>
    <definedName name="SeptFTE" localSheetId="12">#REF!</definedName>
    <definedName name="SeptFTE">#REF!</definedName>
    <definedName name="Septtb" localSheetId="12">#REF!</definedName>
    <definedName name="Septtb">#REF!</definedName>
    <definedName name="ser" hidden="1">{"'Break down'!$A$4"}</definedName>
    <definedName name="SESSION">"NEWWORK"</definedName>
    <definedName name="Set">" "</definedName>
    <definedName name="SETOFBOOKSNAME1" localSheetId="12">#REF!</definedName>
    <definedName name="SETOFBOOKSNAME1">#REF!</definedName>
    <definedName name="Setup">"EQ_Journaal.xla"</definedName>
    <definedName name="sf">10.76</definedName>
    <definedName name="sfdzg" hidden="1">#REF!</definedName>
    <definedName name="Shansby">"Button 1"</definedName>
    <definedName name="Share_Repurchase">#REF!</definedName>
    <definedName name="shareclasses" localSheetId="12">#REF!</definedName>
    <definedName name="shareclasses">#REF!</definedName>
    <definedName name="ShareCost1999">0.55</definedName>
    <definedName name="SHARED_FORMULA_16">1/12</definedName>
    <definedName name="SHARED_FORMULA_17">1/12</definedName>
    <definedName name="SHARED_FORMULA_18">0.08/12</definedName>
    <definedName name="SHARED_FORMULA_19">0.0775/12</definedName>
    <definedName name="Shareofwallet">#REF!</definedName>
    <definedName name="Shareofwallet_minus0.95">#REF!</definedName>
    <definedName name="Shareofwallet_plus0.95">#REF!</definedName>
    <definedName name="Shares2000Act" localSheetId="12">#REF!</definedName>
    <definedName name="Shares2000Act">#REF!</definedName>
    <definedName name="Shares2001Act" localSheetId="12">#REF!</definedName>
    <definedName name="Shares2001Act">#REF!</definedName>
    <definedName name="Shares2001For" localSheetId="12">#REF!</definedName>
    <definedName name="Shares2001For">#REF!</definedName>
    <definedName name="SharesConvertibleSecurities">0</definedName>
    <definedName name="SharesFullyDiluted">0</definedName>
    <definedName name="SharesOptions">0</definedName>
    <definedName name="SharesOutstandingLatestDate">0</definedName>
    <definedName name="SharesOutstandingOther">0</definedName>
    <definedName name="SharesOutstandingSenior">0</definedName>
    <definedName name="SharesOutstandingSubordinate">0</definedName>
    <definedName name="SharesPrimary">0</definedName>
    <definedName name="SharesWarrants">0</definedName>
    <definedName name="sheet3" hidden="1">{"DCF","UPSIDE CASE",FALSE,"Sheet1";"DCF","BASE CASE",FALSE,"Sheet1";"DCF","DOWNSIDE CASE",FALSE,"Sheet1"}</definedName>
    <definedName name="sheet4" hidden="1">{"DCF","UPSIDE CASE",FALSE,"Sheet1";"DCF","BASE CASE",FALSE,"Sheet1";"DCF","DOWNSIDE CASE",FALSE,"Sheet1"}</definedName>
    <definedName name="SHELL" localSheetId="12">#REF!</definedName>
    <definedName name="SHELL">#REF!</definedName>
    <definedName name="Shield1.5" localSheetId="12">#REF!</definedName>
    <definedName name="Shield1.5">#REF!</definedName>
    <definedName name="ShiftDiff">0.25</definedName>
    <definedName name="ShiftPrem">0.5</definedName>
    <definedName name="SHO" localSheetId="12">#REF!</definedName>
    <definedName name="SHO">#REF!</definedName>
    <definedName name="shock">#REF!</definedName>
    <definedName name="ShortName">"New Millennium Business Planning Model"</definedName>
    <definedName name="SHOTTON">#REF!</definedName>
    <definedName name="SHPORD">2</definedName>
    <definedName name="shs_latest">shs_ord_latest+shs_pref_latest</definedName>
    <definedName name="shs_ord_latest">HLOOKUP(year_next,accounts,ROW(shs_ord_YE))</definedName>
    <definedName name="shs_pref_latest">HLOOKUP(year_next,accounts,ROW(shs_pref_YE))</definedName>
    <definedName name="SI">0.04</definedName>
    <definedName name="SIC_DISC_2018" localSheetId="12">#REF!</definedName>
    <definedName name="SIC_DISC_2018">#REF!</definedName>
    <definedName name="SIC_DISC_2019" localSheetId="12">#REF!</definedName>
    <definedName name="SIC_DISC_2019">#REF!</definedName>
    <definedName name="SIC_DISC_2020" localSheetId="12">#REF!</definedName>
    <definedName name="SIC_DISC_2020">#REF!</definedName>
    <definedName name="SID" hidden="1">"Cpavan"</definedName>
    <definedName name="siDirector">0</definedName>
    <definedName name="SIG_ACFCOM_firstLine" hidden="1">#REF!</definedName>
    <definedName name="SIG_ACFCOM_IsControlOK" hidden="1">#REF!</definedName>
    <definedName name="SIG_ACFCOM_lastLine" hidden="1">#REF!</definedName>
    <definedName name="SIG_ACFCOM_TITLECOL" hidden="1">#REF!</definedName>
    <definedName name="SIG_ACFCOM_TITLELINE" hidden="1">#REF!</definedName>
    <definedName name="SIG_AISCOM_firstLine" hidden="1">#REF!</definedName>
    <definedName name="SIG_AISCOM_IsControlOK" hidden="1">#REF!</definedName>
    <definedName name="SIG_AISCOM_lastLine" hidden="1">#REF!</definedName>
    <definedName name="SIG_AISCOM_TITLECOL" hidden="1">#REF!</definedName>
    <definedName name="SIG_AISCOM_TITLELINE" hidden="1">#REF!</definedName>
    <definedName name="SIG_AISTOT_firstLine" hidden="1">#REF!</definedName>
    <definedName name="SIG_AISTOT_IsControlOK" hidden="1">#REF!</definedName>
    <definedName name="SIG_AISTOT_lastLine" hidden="1">#REF!</definedName>
    <definedName name="SIG_AISTOT_TITLECOL" hidden="1">#REF!</definedName>
    <definedName name="SIG_AISTOT_TITLELINE" hidden="1">#REF!</definedName>
    <definedName name="SIG_ANACOM_firstLine" hidden="1">#REF!</definedName>
    <definedName name="SIG_ANACOM_IsControlOK" hidden="1">#REF!</definedName>
    <definedName name="SIG_ANACOM_lastLine" hidden="1">#REF!</definedName>
    <definedName name="SIG_ANACOM_TITLECOL" hidden="1">#REF!</definedName>
    <definedName name="SIG_ANACOM_TITLELINE" hidden="1">#REF!</definedName>
    <definedName name="SIG_ARATIOS_firstLine" hidden="1">#REF!</definedName>
    <definedName name="SIG_ARATIOS_IsControlOK" hidden="1">#REF!</definedName>
    <definedName name="SIG_ARATIOS_lastLine" hidden="1">#REF!</definedName>
    <definedName name="SIG_ARATIOS_TITLECOL" hidden="1">#REF!</definedName>
    <definedName name="SIG_ARATIOS_TITLELINE" hidden="1">#REF!</definedName>
    <definedName name="SIG_AZISTOT_firstLine" hidden="1">#REF!</definedName>
    <definedName name="SIG_AZISTOT_IsControlOK" hidden="1">#REF!</definedName>
    <definedName name="SIG_AZISTOT_lastLine" hidden="1">#REF!</definedName>
    <definedName name="SIG_AZISTOT_TITLECOL" hidden="1">#REF!</definedName>
    <definedName name="SIG_AZISTOT_TITLELINE" hidden="1">#REF!</definedName>
    <definedName name="SIG_CONTROLE" hidden="1">#REF!</definedName>
    <definedName name="SIG_DERNIERECOLONNE" hidden="1">#REF!</definedName>
    <definedName name="SIG_PTBD_ACFCOM" hidden="1">#REF!</definedName>
    <definedName name="SIG_PTBD_AISCOM" hidden="1">#REF!</definedName>
    <definedName name="SIG_PTBD_AISTOT" hidden="1">#REF!</definedName>
    <definedName name="SIG_PTBD_ANACOM" hidden="1">#REF!</definedName>
    <definedName name="SIG_PTBD_ARATIOS" hidden="1">#REF!</definedName>
    <definedName name="SIG_PTBD_AZISTOT" hidden="1">#REF!</definedName>
    <definedName name="SIG_PTHG_ACFCOM" hidden="1">#REF!</definedName>
    <definedName name="SIG_PTHG_AISCOM" hidden="1">#REF!</definedName>
    <definedName name="SIG_PTHG_AISTOT" hidden="1">#REF!</definedName>
    <definedName name="SIG_PTHG_ANACOM" hidden="1">#REF!</definedName>
    <definedName name="SIG_PTHG_ARATIOS" hidden="1">#REF!</definedName>
    <definedName name="SIG_PTHG_AZISTOT" hidden="1">#REF!</definedName>
    <definedName name="SIMULAZIONE_ANDAMENTO_MENSILE">"Profilatura Ricavi mensile"</definedName>
    <definedName name="SIN_NET">119</definedName>
    <definedName name="SINH">0</definedName>
    <definedName name="SINKING_FUND">10</definedName>
    <definedName name="SIRate2000" localSheetId="12">#REF!</definedName>
    <definedName name="SIRate2000">#REF!</definedName>
    <definedName name="sitelesales">0</definedName>
    <definedName name="SizeData">#N/A</definedName>
    <definedName name="sizes">FALSE</definedName>
    <definedName name="sjfgcbl" hidden="1">#REF!</definedName>
    <definedName name="SLEVIN" localSheetId="12"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LEVIN" hidden="1">{"SUMMARY",#N/A,TRUE,"RIGGIN INCR";"SUMMARY",#N/A,TRUE,"DEAN";"SUMMARY",#N/A,TRUE,"GAWRYS";"SUMMARY",#N/A,TRUE,"RUSSO GBVS";"SUMMARY",#N/A,TRUE,"RUSSO WW";"SUMMARY",#N/A,TRUE,"RUSSO TOTAL ";"SUMMARY",#N/A,TRUE,"BOUCHARD";"SUMMARY",#N/A,TRUE,"ZECCA";"SUMMARY",#N/A,TRUE,"RIGGIN TOTAL";"SUMMARY",#N/A,TRUE,"REGLI INCR";"SUMMARY",#N/A,TRUE,"SUSKI";"SUMMARY",#N/A,TRUE,"JOHNSON";"SUMMARY",#N/A,TRUE,"CONN";"SUMMARY",#N/A,TRUE,"REGLI TOTAL";"SUMMARY",#N/A,TRUE,"BROWN";"SUMMARY",#N/A,TRUE,"DENIGRIS INC";"SUMMARY",#N/A,TRUE,"DeNIGRIS TOTAL";"IS",#N/A,TRUE,"INC ST"}</definedName>
    <definedName name="SO" localSheetId="12" hidden="1">{"SchI1",#N/A,FALSE,"Schedules";"SchI2",#N/A,FALSE,"Schedules"}</definedName>
    <definedName name="SO" hidden="1">{"SchI1",#N/A,FALSE,"Schedules";"SchI2",#N/A,FALSE,"Schedules"}</definedName>
    <definedName name="SocialSecurityIn" localSheetId="12">#REF!</definedName>
    <definedName name="SocialSecurityIn">#REF!</definedName>
    <definedName name="Société" localSheetId="12">#REF!</definedName>
    <definedName name="Société">#REF!</definedName>
    <definedName name="Sociétés" localSheetId="12">#REF!</definedName>
    <definedName name="Sociétés">#REF!</definedName>
    <definedName name="Sociétés2" localSheetId="12">#REF!</definedName>
    <definedName name="Sociétés2">#REF!</definedName>
    <definedName name="sodfhosh" localSheetId="12" hidden="1">{"summarized",#N/A,FALSE,"Group ohds inc systems";"summarized",#N/A,FALSE,"Group ohds exc systems";"summarized",#N/A,FALSE,"Systems"}</definedName>
    <definedName name="sodfhosh" hidden="1">{"summarized",#N/A,FALSE,"Group ohds inc systems";"summarized",#N/A,FALSE,"Group ohds exc systems";"summarized",#N/A,FALSE,"Systems"}</definedName>
    <definedName name="SOFT">0</definedName>
    <definedName name="SOFTPMKT">30</definedName>
    <definedName name="SOFTS">0</definedName>
    <definedName name="software_percentage_of_service_fees">1/3</definedName>
    <definedName name="solver_lin" hidden="1">0</definedName>
    <definedName name="solver_num" hidden="1">6</definedName>
    <definedName name="solver_rel1" hidden="1">1</definedName>
    <definedName name="solver_rel2" hidden="1">1</definedName>
    <definedName name="solver_rel3" hidden="1">1</definedName>
    <definedName name="solver_rel4" hidden="1">4</definedName>
    <definedName name="solver_rel5" hidden="1">4</definedName>
    <definedName name="solver_rel6" hidden="1">4</definedName>
    <definedName name="solver_rhs1" hidden="1">15</definedName>
    <definedName name="solver_rhs2" hidden="1">15</definedName>
    <definedName name="solver_rhs3" hidden="1">15</definedName>
    <definedName name="solver_rhs4" hidden="1">[0]!Integer</definedName>
    <definedName name="solver_rhs5" hidden="1">[0]!Integer</definedName>
    <definedName name="solver_rhs6" hidden="1">[0]!Integer</definedName>
    <definedName name="solver_tmp" hidden="1">15</definedName>
    <definedName name="solver_typ" hidden="1">3</definedName>
    <definedName name="solver_val" hidden="1">90</definedName>
    <definedName name="SortRange">OFFSET(#REF!,,,COUNTA(#REF!)-COUNTBLANK(#REF!),COLUMN(#REF!)-1)</definedName>
    <definedName name="Source_workin_capital">"Zone combinée 21"</definedName>
    <definedName name="SouthCancelcommit" localSheetId="12">#REF!</definedName>
    <definedName name="SouthCancelcommit">#REF!</definedName>
    <definedName name="SouthCancelMTD" localSheetId="12">#REF!</definedName>
    <definedName name="SouthCancelMTD">#REF!</definedName>
    <definedName name="SouthCancelUpside" localSheetId="12">#REF!</definedName>
    <definedName name="SouthCancelUpside">#REF!</definedName>
    <definedName name="SouthNBCommit" localSheetId="12">#REF!</definedName>
    <definedName name="SouthNBCommit">#REF!</definedName>
    <definedName name="SouthNBMTD" localSheetId="12">#REF!</definedName>
    <definedName name="SouthNBMTD">#REF!</definedName>
    <definedName name="SouthNBUpside" localSheetId="12">#REF!</definedName>
    <definedName name="SouthNBUpside">#REF!</definedName>
    <definedName name="SouthRenewalCount" localSheetId="12">#REF!</definedName>
    <definedName name="SouthRenewalCount">#REF!</definedName>
    <definedName name="SouthUpsellcommit" localSheetId="12">#REF!</definedName>
    <definedName name="SouthUpsellcommit">#REF!</definedName>
    <definedName name="SouthUpsellMTD" localSheetId="12">#REF!</definedName>
    <definedName name="SouthUpsellMTD">#REF!</definedName>
    <definedName name="SouthUpsellUpside" localSheetId="12">#REF!</definedName>
    <definedName name="SouthUpsellUpside">#REF!</definedName>
    <definedName name="SouthVBEUcommit" localSheetId="12">#REF!</definedName>
    <definedName name="SouthVBEUcommit">#REF!</definedName>
    <definedName name="SouthVBEUMTD" localSheetId="12">#REF!</definedName>
    <definedName name="SouthVBEUMTD">#REF!</definedName>
    <definedName name="SouthVBEUUpside" localSheetId="12">#REF!</definedName>
    <definedName name="SouthVBEUUpside">#REF!</definedName>
    <definedName name="SPA_NET">114</definedName>
    <definedName name="Space">"          "</definedName>
    <definedName name="Spaces">"      "</definedName>
    <definedName name="Spanner_Auto_File">"G:\TECH\BUDGETS\smec2001\coalflow\deliveri.x2a"</definedName>
    <definedName name="SPHIMarch">12-MesesPasado</definedName>
    <definedName name="Spot_Rate_EUR_USD_Coinvestors" localSheetId="12">#REF!</definedName>
    <definedName name="Spot_Rate_EUR_USD_Coinvestors">#REF!</definedName>
    <definedName name="Spot_Rate_EUR_USD_HF" localSheetId="12">#REF!</definedName>
    <definedName name="Spot_Rate_EUR_USD_HF">#REF!</definedName>
    <definedName name="Spread_Monthly_Percentage">IF(OR(Date_Month_Diff&lt;Spread_Low,Date_Month_Diff&gt;=Spread_High),0,LOOKUP(Date_Month_Diff,Spread_Cume_Months,Spread_Percentages)/LOOKUP(Date_Month_Diff,Spread_Cume_Months,Spread_Months))</definedName>
    <definedName name="SPSet">"current"</definedName>
    <definedName name="SPWD" hidden="1">"pepsico"</definedName>
    <definedName name="SPWS_WBID">"BA406FCB-8E43-446F-8643-D86539327FA7"</definedName>
    <definedName name="SR_PER_CAR_2018" localSheetId="12">#REF!</definedName>
    <definedName name="SR_PER_CAR_2018">#REF!</definedName>
    <definedName name="SR_PER_CAR_2019" localSheetId="12">#REF!</definedName>
    <definedName name="SR_PER_CAR_2019">#REF!</definedName>
    <definedName name="SR_PER_CAR_2020" localSheetId="12">#REF!</definedName>
    <definedName name="SR_PER_CAR_2020">#REF!</definedName>
    <definedName name="s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s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SSCHR" localSheetId="12">#REF!</definedName>
    <definedName name="SSCHR">#REF!</definedName>
    <definedName name="SSCRep" localSheetId="12">#REF!</definedName>
    <definedName name="SSCRep">#REF!</definedName>
    <definedName name="SSCRevs" localSheetId="12">#REF!</definedName>
    <definedName name="SSCRevs">#REF!</definedName>
    <definedName name="sse"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sse"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ssss" hidden="1">#REF!</definedName>
    <definedName name="SSSSS" localSheetId="12"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T_RNG" localSheetId="12">#REF!</definedName>
    <definedName name="ST_RNG">#REF!</definedName>
    <definedName name="standard">#REF!</definedName>
    <definedName name="Standard_hours" localSheetId="12">#REF!</definedName>
    <definedName name="Standard_hours">#REF!</definedName>
    <definedName name="Start_input" localSheetId="12">#REF!</definedName>
    <definedName name="Start_input">#REF!</definedName>
    <definedName name="StartDate">#REF!</definedName>
    <definedName name="STAT93">"Diagram 25"</definedName>
    <definedName name="Station">1</definedName>
    <definedName name="StatsAccessLinesDomesticInternationalTotalAverage">0</definedName>
    <definedName name="StatsAccessLinesTotalAverage">0</definedName>
    <definedName name="StatsAverageMonthlyRevenue">0</definedName>
    <definedName name="StatsEmployeesConsolidatedInternational">0</definedName>
    <definedName name="StatsEmployeesTelephoneInternational">0</definedName>
    <definedName name="StatsPagingAverageMonthlyRevenue">0</definedName>
    <definedName name="StatsPagingSubscribers">0</definedName>
    <definedName name="StatsPenetration">0</definedName>
    <definedName name="StatsPOPS">0</definedName>
    <definedName name="StatsProportionatePenetration">0</definedName>
    <definedName name="StatsProportionatePOPS">0</definedName>
    <definedName name="StatsProportionateSubscribersAverage">0</definedName>
    <definedName name="StatsProportionateSubscribersBeginning">0</definedName>
    <definedName name="StatsProportionateSubscribersEnding">0</definedName>
    <definedName name="StatsProportionateSubscribersNetAdds">0</definedName>
    <definedName name="StatsSubscribersAverage">0</definedName>
    <definedName name="StatsSubscribersBeginning">0</definedName>
    <definedName name="StatsSubscribersEnding">0</definedName>
    <definedName name="StatsSubscribersNetAdds">0</definedName>
    <definedName name="Status" localSheetId="12">#REF!</definedName>
    <definedName name="Status">#REF!</definedName>
    <definedName name="stef" localSheetId="12"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ora">#REF!</definedName>
    <definedName name="storage">"Chart 1"</definedName>
    <definedName name="StraightLine">1</definedName>
    <definedName name="Stub">#REF!</definedName>
    <definedName name="SUBS2" localSheetId="12">#REF!</definedName>
    <definedName name="SUBS2">#REF!</definedName>
    <definedName name="SUBS3" localSheetId="12">#REF!</definedName>
    <definedName name="SUBS3">#REF!</definedName>
    <definedName name="SUMM1" hidden="1">{"'Break down'!$A$4"}</definedName>
    <definedName name="summariseddiff" hidden="1">{"'Break down'!$A$4"}</definedName>
    <definedName name="Summary" hidden="1">#REF!</definedName>
    <definedName name="Summary_BS">MATCH(0.01,End_Bal,-1)+1</definedName>
    <definedName name="Summary_BS2">#N/A</definedName>
    <definedName name="super">{1,"EBIT";2,"Depreciation";3,"Change in Working Capital";4,"Provisions and Pensions/Other";5,"Capital expenditure"}</definedName>
    <definedName name="Suppressed">"R*"</definedName>
    <definedName name="SWE_NET">108</definedName>
    <definedName name="SWI_NET">118</definedName>
    <definedName name="switch" localSheetId="12">#REF!</definedName>
    <definedName name="switch">#REF!</definedName>
    <definedName name="Swvu.inputs._.raw._.data." hidden="1">#REF!</definedName>
    <definedName name="Swvu.summary1." hidden="1">#REF!</definedName>
    <definedName name="Swvu.summary2." hidden="1">#REF!</definedName>
    <definedName name="Swvu.summary3." hidden="1">#REF!</definedName>
    <definedName name="SYG" localSheetId="12" hidden="1">{"summarized",#N/A,FALSE,"Group ohds inc systems";"summarized",#N/A,FALSE,"Group ohds exc systems";"summarized",#N/A,FALSE,"Systems"}</definedName>
    <definedName name="SYG" hidden="1">{"summarized",#N/A,FALSE,"Group ohds inc systems";"summarized",#N/A,FALSE,"Group ohds exc systems";"summarized",#N/A,FALSE,"Systems"}</definedName>
    <definedName name="t" hidden="1">#REF!</definedName>
    <definedName name="T_Dis">16%</definedName>
    <definedName name="T_growth">6%</definedName>
    <definedName name="T_K1">"H15"</definedName>
    <definedName name="T_K2">"I15"</definedName>
    <definedName name="T_K3">"J15"</definedName>
    <definedName name="T_K4">"L15"</definedName>
    <definedName name="T_K5">"M15"</definedName>
    <definedName name="T_K6">"N15"</definedName>
    <definedName name="T0CODE1" localSheetId="12">#REF!</definedName>
    <definedName name="T0CODE1">#REF!</definedName>
    <definedName name="T0CODE2" localSheetId="12">#REF!</definedName>
    <definedName name="T0CODE2">#REF!</definedName>
    <definedName name="TabDimName">"MIKONEGR4"</definedName>
    <definedName name="TableName">"Dummy"</definedName>
    <definedName name="Tax_rate" localSheetId="12">#REF!</definedName>
    <definedName name="Tax_rate">#REF!</definedName>
    <definedName name="Taxes___HC">"ssflat"</definedName>
    <definedName name="TaxRate">#REF!</definedName>
    <definedName name="taxrate1">0.366</definedName>
    <definedName name="taxrate2">0.38</definedName>
    <definedName name="TaxTV">10%</definedName>
    <definedName name="TaxXL">5%</definedName>
    <definedName name="TB">"TB"</definedName>
    <definedName name="tdef">#REF!</definedName>
    <definedName name="Team">#REF!</definedName>
    <definedName name="TEES">#REF!</definedName>
    <definedName name="TEL">150</definedName>
    <definedName name="TELASIA">900</definedName>
    <definedName name="TELC">600</definedName>
    <definedName name="TELCAN">1000</definedName>
    <definedName name="TELCD">125</definedName>
    <definedName name="TELE">500</definedName>
    <definedName name="TELedu">65</definedName>
    <definedName name="TELIC">450</definedName>
    <definedName name="TELN">650</definedName>
    <definedName name="TELPMKT">70</definedName>
    <definedName name="TELPPS">300</definedName>
    <definedName name="TELPSM">400</definedName>
    <definedName name="TELPTNR">150</definedName>
    <definedName name="TELR">350</definedName>
    <definedName name="TELS">550</definedName>
    <definedName name="TELsales">400</definedName>
    <definedName name="TELW">1500</definedName>
    <definedName name="temp" hidden="1">{"'Break down'!$A$4"}</definedName>
    <definedName name="temp1" hidden="1">{"'Break down'!$A$4"}</definedName>
    <definedName name="Template.WIRE">"DBACCESS"</definedName>
    <definedName name="TemplateDate">32967</definedName>
    <definedName name="TemplateVersion">2</definedName>
    <definedName name="Term" localSheetId="12">#REF!</definedName>
    <definedName name="Term">#REF!</definedName>
    <definedName name="Terre">"Fourn."</definedName>
    <definedName name="test" localSheetId="12" hidden="1">{#N/A,#N/A,FALSE,"F_Plan";#N/A,#N/A,FALSE,"Parameter"}</definedName>
    <definedName name="test" hidden="1">{#N/A,#N/A,FALSE,"F_Plan";#N/A,#N/A,FALSE,"Parameter"}</definedName>
    <definedName name="test1" localSheetId="12" hidden="1">{#N/A,#N/A,FALSE,"Umsatz";#N/A,#N/A,FALSE,"Base V.02";#N/A,#N/A,FALSE,"Charts"}</definedName>
    <definedName name="test1" hidden="1">{#N/A,#N/A,FALSE,"Umsatz";#N/A,#N/A,FALSE,"Base V.02";#N/A,#N/A,FALSE,"Charts"}</definedName>
    <definedName name="Test10" localSheetId="12">#REF!</definedName>
    <definedName name="Test10">#REF!</definedName>
    <definedName name="test2" localSheetId="12" hidden="1">{#N/A,#N/A,FALSE,"F_Plan";#N/A,#N/A,FALSE,"Parameter"}</definedName>
    <definedName name="test2" hidden="1">{#N/A,#N/A,FALSE,"F_Plan";#N/A,#N/A,FALSE,"Parameter"}</definedName>
    <definedName name="test3" localSheetId="12" hidden="1">{#N/A,#N/A,FALSE,"Umsatz";#N/A,#N/A,FALSE,"Base V.02";#N/A,#N/A,FALSE,"Charts"}</definedName>
    <definedName name="test3" hidden="1">{#N/A,#N/A,FALSE,"Umsatz";#N/A,#N/A,FALSE,"Base V.02";#N/A,#N/A,FALSE,"Charts"}</definedName>
    <definedName name="test4" localSheetId="12" hidden="1">{#N/A,#N/A,FALSE,"F_Plan";#N/A,#N/A,FALSE,"Parameter"}</definedName>
    <definedName name="test4" hidden="1">{#N/A,#N/A,FALSE,"F_Plan";#N/A,#N/A,FALSE,"Parameter"}</definedName>
    <definedName name="TestAdd">"Test RefersTo1"</definedName>
    <definedName name="tests" localSheetId="12" hidden="1">{#N/A,#N/A,FALSE,"F_Plan";#N/A,#N/A,FALSE,"Parameter"}</definedName>
    <definedName name="tests" hidden="1">{#N/A,#N/A,FALSE,"F_Plan";#N/A,#N/A,FALSE,"Parameter"}</definedName>
    <definedName name="testv2" localSheetId="12" hidden="1">{#N/A,#N/A,FALSE,"F_Plan";#N/A,#N/A,FALSE,"Parameter"}</definedName>
    <definedName name="testv2" hidden="1">{#N/A,#N/A,FALSE,"F_Plan";#N/A,#N/A,FALSE,"Parameter"}</definedName>
    <definedName name="testv3" localSheetId="12" hidden="1">{#N/A,#N/A,FALSE,"Umsatz";#N/A,#N/A,FALSE,"Base V.02";#N/A,#N/A,FALSE,"Charts"}</definedName>
    <definedName name="testv3" hidden="1">{#N/A,#N/A,FALSE,"Umsatz";#N/A,#N/A,FALSE,"Base V.02";#N/A,#N/A,FALSE,"Charts"}</definedName>
    <definedName name="testv4" localSheetId="12" hidden="1">{#N/A,#N/A,FALSE,"F_Plan";#N/A,#N/A,FALSE,"Parameter"}</definedName>
    <definedName name="testv4" hidden="1">{#N/A,#N/A,FALSE,"F_Plan";#N/A,#N/A,FALSE,"Parameter"}</definedName>
    <definedName name="testv5" localSheetId="12" hidden="1">{#N/A,#N/A,FALSE,"Umsatz";#N/A,#N/A,FALSE,"Base V.02";#N/A,#N/A,FALSE,"Charts"}</definedName>
    <definedName name="testv5" hidden="1">{#N/A,#N/A,FALSE,"Umsatz";#N/A,#N/A,FALSE,"Base V.02";#N/A,#N/A,FALSE,"Charts"}</definedName>
    <definedName name="TEXT1" localSheetId="12">#REF!</definedName>
    <definedName name="TEXT1">#REF!</definedName>
    <definedName name="TextRefCopyRangeCount" hidden="1">12</definedName>
    <definedName name="tgv">#REF!</definedName>
    <definedName name="thinkcell2" hidden="1">#REF!</definedName>
    <definedName name="This_Year">"1998E"</definedName>
    <definedName name="three" hidden="1">#REF!</definedName>
    <definedName name="thz">#REF!</definedName>
    <definedName name="ticker">#REF!</definedName>
    <definedName name="Ticker_EBITDAQ1_LA">"$K$26"</definedName>
    <definedName name="ticker2">#REF!</definedName>
    <definedName name="TIM_ARPU_4Q02">29.1454442558008</definedName>
    <definedName name="TIM_Client_Traffic_1Q01">16.452624265311</definedName>
    <definedName name="TIM_Client_Traffic_1Q02">14.3340768352147</definedName>
    <definedName name="TIM_Client_Traffic_2Q01">16.0994599633772</definedName>
    <definedName name="TIM_Client_Traffic_2Q02">10.0869838792488</definedName>
    <definedName name="TIM_Client_Traffic_3Q01">15.179100878138</definedName>
    <definedName name="TIM_Client_Traffic_3Q02">6.4784571486453</definedName>
    <definedName name="TIM_Client_Traffic_4Q01">15.4504448912731</definedName>
    <definedName name="TIM_Client_Traffic_4Q02">7.56348787996157</definedName>
    <definedName name="TIM_Italy_Margin_2Q03">53.2765957446809</definedName>
    <definedName name="TIM_Italy_Margin_3Q03">57.1140669085046</definedName>
    <definedName name="TIM_Italy_Margin_4Q03">49.4174367215749</definedName>
    <definedName name="TIM_Italy_Revs_2Q03">2350</definedName>
    <definedName name="TIM_Italy_Revs_3Q03">2481</definedName>
    <definedName name="TIM_Price_Chg_1Q01">-9.77977314207471</definedName>
    <definedName name="TIM_Price_Chg_1Q02">-10.7619814191419</definedName>
    <definedName name="TIM_Price_Chg_2Q01">-8.00611763886983</definedName>
    <definedName name="TIM_Price_Chg_2Q02">-4.98126122943942</definedName>
    <definedName name="TIM_Price_Chg_3Q01">-4.59283596094045</definedName>
    <definedName name="TIM_Price_Chg_3Q02">-0.837254020577364</definedName>
    <definedName name="TIM_Price_Chg_4Q01">-7.22048521534689</definedName>
    <definedName name="TIM_Price_Chg_4Q02">0.288180909115866</definedName>
    <definedName name="TIM_Total_Mins_1Q00">6700</definedName>
    <definedName name="TIM_Total_Mins_1Q01">7996</definedName>
    <definedName name="TIM_Total_Mins_1Q02">8766</definedName>
    <definedName name="TIM_Total_Mins_2Q01">8315</definedName>
    <definedName name="time">"FYE DECEMBER 31,"</definedName>
    <definedName name="TITLE_PROJECT">"PROJECT"</definedName>
    <definedName name="Titre2">"Conseil de surveillance du 14 mars 2007"</definedName>
    <definedName name="titreDG">"Comité de Direction Générale"</definedName>
    <definedName name="titretrim">"Réalisé"</definedName>
    <definedName name="TLA.027" hidden="1">#REF!</definedName>
    <definedName name="TLA.028" hidden="1">#REF!</definedName>
    <definedName name="TLA.029" hidden="1">#REF!</definedName>
    <definedName name="TLA.087" hidden="1">#REF!</definedName>
    <definedName name="TM">TAREK MAHMOUD</definedName>
    <definedName name="tmp" hidden="1">{"'Break down'!$A$4"}</definedName>
    <definedName name="Top_Name_Back" localSheetId="12">OFFSET(#REF!,1,,COUNTA(#REF!)-1)</definedName>
    <definedName name="Top_Name_Back">OFFSET(#REF!,1,,COUNTA(#REF!)-1)</definedName>
    <definedName name="Top_Name_Front" localSheetId="12">OFFSET(#REF!,1,,COUNTA(#REF!)-1)</definedName>
    <definedName name="Top_Name_Front">OFFSET(#REF!,1,,COUNTA(#REF!)-1)</definedName>
    <definedName name="TopIDVal" localSheetId="12">#REF!</definedName>
    <definedName name="TopIDVal">#REF!</definedName>
    <definedName name="TopKeep" localSheetId="12">#REF!</definedName>
    <definedName name="TopKeep">#REF!</definedName>
    <definedName name="TopOfTable_Table_1">#REF!</definedName>
    <definedName name="TOS">#REF!</definedName>
    <definedName name="Total_Bus_ROIC">OFFSET([0]!XRange,12,0)</definedName>
    <definedName name="Total_Debt_1997">639.355+40.665+121</definedName>
    <definedName name="Total_Payment">Scheduled_Payment+Extra_Payment</definedName>
    <definedName name="total_unit_growth">#REF!</definedName>
    <definedName name="Totalcost">#REF!</definedName>
    <definedName name="tppp" hidden="1">{"'Break down'!$A$4"}</definedName>
    <definedName name="Trace">FALSE</definedName>
    <definedName name="TRAILER_TOP">26</definedName>
    <definedName name="TRAIN">0</definedName>
    <definedName name="Transporte">#REF!</definedName>
    <definedName name="TRAVEL">2000</definedName>
    <definedName name="TRAVELASIA">3000</definedName>
    <definedName name="TRAVELC">1100</definedName>
    <definedName name="TRAVELCAN">1600</definedName>
    <definedName name="TRAVELCD">1200</definedName>
    <definedName name="TRAVELCN">800</definedName>
    <definedName name="TRAVELE">1000</definedName>
    <definedName name="TRAVELEMEA">2240</definedName>
    <definedName name="TRAVELESC">3000</definedName>
    <definedName name="TRAVELIC">1200</definedName>
    <definedName name="TRAVELM">400</definedName>
    <definedName name="TRAVELN">900</definedName>
    <definedName name="TRAVELP">600</definedName>
    <definedName name="TRAVELPMKT">640</definedName>
    <definedName name="TRAVELPS">1200</definedName>
    <definedName name="TRAVELPSM">6400</definedName>
    <definedName name="TRAVELPTNR">1200</definedName>
    <definedName name="TRAVELR">4000</definedName>
    <definedName name="TRAVELROC">100</definedName>
    <definedName name="TRAVELS">1100</definedName>
    <definedName name="TRAVELSAM">1800</definedName>
    <definedName name="TRAVELW">1300</definedName>
    <definedName name="trc_XLS_DATASHEET_ProtectDate">35417.7656018519</definedName>
    <definedName name="TRef1" localSheetId="12">#REF!</definedName>
    <definedName name="TRef1">#REF!</definedName>
    <definedName name="TRef2" localSheetId="12">#REF!</definedName>
    <definedName name="TRef2">#REF!</definedName>
    <definedName name="trés">3.2</definedName>
    <definedName name="Tréso">0.0347</definedName>
    <definedName name="Tréso1">0.02615</definedName>
    <definedName name="Tréso2">0.0485</definedName>
    <definedName name="Tréso3">0.0265</definedName>
    <definedName name="TRGC10" localSheetId="12">#REF!</definedName>
    <definedName name="TRGC10">#REF!</definedName>
    <definedName name="TRGC5" localSheetId="12">#REF!</definedName>
    <definedName name="TRGC5">#REF!</definedName>
    <definedName name="TRGC6" localSheetId="12">#REF!</definedName>
    <definedName name="TRGC6">#REF!</definedName>
    <definedName name="TRGC7" localSheetId="12">#REF!</definedName>
    <definedName name="TRGC7">#REF!</definedName>
    <definedName name="TRGC8" localSheetId="12">#REF!</definedName>
    <definedName name="TRGC8">#REF!</definedName>
    <definedName name="TRGC9" localSheetId="12">#REF!</definedName>
    <definedName name="TRGC9">#REF!</definedName>
    <definedName name="TRIB10" localSheetId="12">#REF!</definedName>
    <definedName name="TRIB10">#REF!</definedName>
    <definedName name="TRIB5" localSheetId="12">#REF!</definedName>
    <definedName name="TRIB5">#REF!</definedName>
    <definedName name="TRIB6" localSheetId="12">#REF!</definedName>
    <definedName name="TRIB6">#REF!</definedName>
    <definedName name="TRIB7" localSheetId="12">#REF!</definedName>
    <definedName name="TRIB7">#REF!</definedName>
    <definedName name="TRIB8" localSheetId="12">#REF!</definedName>
    <definedName name="TRIB8">#REF!</definedName>
    <definedName name="TRIB9" localSheetId="12">#REF!</definedName>
    <definedName name="TRIB9">#REF!</definedName>
    <definedName name="TRIC10" localSheetId="12">#REF!</definedName>
    <definedName name="TRIC10">#REF!</definedName>
    <definedName name="TRIC5" localSheetId="12">#REF!</definedName>
    <definedName name="TRIC5">#REF!</definedName>
    <definedName name="TRIC6" localSheetId="12">#REF!</definedName>
    <definedName name="TRIC6">#REF!</definedName>
    <definedName name="TRIC7" localSheetId="12">#REF!</definedName>
    <definedName name="TRIC7">#REF!</definedName>
    <definedName name="TRIC8" localSheetId="12">#REF!</definedName>
    <definedName name="TRIC8">#REF!</definedName>
    <definedName name="TRIC9" localSheetId="12">#REF!</definedName>
    <definedName name="TRIC9">#REF!</definedName>
    <definedName name="TRIMI10" localSheetId="12">#REF!</definedName>
    <definedName name="TRIMI10">#REF!</definedName>
    <definedName name="TRIMI5" localSheetId="12">#REF!</definedName>
    <definedName name="TRIMI5">#REF!</definedName>
    <definedName name="TRIMI6" localSheetId="12">#REF!</definedName>
    <definedName name="TRIMI6">#REF!</definedName>
    <definedName name="TRIMI7" localSheetId="12">#REF!</definedName>
    <definedName name="TRIMI7">#REF!</definedName>
    <definedName name="TRIMI8" localSheetId="12">#REF!</definedName>
    <definedName name="TRIMI8">#REF!</definedName>
    <definedName name="TRIMI9" localSheetId="12">#REF!</definedName>
    <definedName name="TRIMI9">#REF!</definedName>
    <definedName name="TRIMII10" localSheetId="12">#REF!</definedName>
    <definedName name="TRIMII10">#REF!</definedName>
    <definedName name="TRIMII5" localSheetId="12">#REF!</definedName>
    <definedName name="TRIMII5">#REF!</definedName>
    <definedName name="TRIMII6" localSheetId="12">#REF!</definedName>
    <definedName name="TRIMII6">#REF!</definedName>
    <definedName name="TRIMII7" localSheetId="12">#REF!</definedName>
    <definedName name="TRIMII7">#REF!</definedName>
    <definedName name="TRIMII8" localSheetId="12">#REF!</definedName>
    <definedName name="TRIMII8">#REF!</definedName>
    <definedName name="TRIMII9" localSheetId="12">#REF!</definedName>
    <definedName name="TRIMII9">#REF!</definedName>
    <definedName name="Trinity_Mirror__combined">"print_a"</definedName>
    <definedName name="TRIVOL">8</definedName>
    <definedName name="trreed">#REF!</definedName>
    <definedName name="trtgh">#REF!</definedName>
    <definedName name="trtzre">#REF!</definedName>
    <definedName name="trw" hidden="1">{#N/A,#N/A,TRUE,"Historicals";#N/A,#N/A,TRUE,"Charts";#N/A,#N/A,TRUE,"Forecasts"}</definedName>
    <definedName name="trwegdfs" hidden="1">{#N/A,#N/A,TRUE,"Historicals";#N/A,#N/A,TRUE,"Charts";#N/A,#N/A,TRUE,"Forecasts"}</definedName>
    <definedName name="trwetre" hidden="1">{#N/A,#N/A,TRUE,"Historicals";#N/A,#N/A,TRUE,"Charts";#N/A,#N/A,TRUE,"Forecasts"}</definedName>
    <definedName name="trzrtr">#REF!</definedName>
    <definedName name="TS_IND">#REF!</definedName>
    <definedName name="TS_LOCATION">#REF!</definedName>
    <definedName name="TSPERSON_TYPE">#REF!</definedName>
    <definedName name="TT_01CODES" localSheetId="12">#REF!</definedName>
    <definedName name="TT_01CODES">#REF!</definedName>
    <definedName name="ttttttttttt">#REF!</definedName>
    <definedName name="tttttttttttt">#REF!</definedName>
    <definedName name="two" hidden="1">#REF!</definedName>
    <definedName name="tx">1.01</definedName>
    <definedName name="Tx_Rate">16%</definedName>
    <definedName name="TxCooke">0.0294</definedName>
    <definedName name="TxCooke1">0.0231</definedName>
    <definedName name="TxCooke2">0.068</definedName>
    <definedName name="TxDépo">-0.00012178</definedName>
    <definedName name="TxFCP">42.5/60.3</definedName>
    <definedName name="txrep1">0.2</definedName>
    <definedName name="txretrodcaf">0.6</definedName>
    <definedName name="TxSICAV">155.2/135.9</definedName>
    <definedName name="ty" localSheetId="12" hidden="1">{#N/A,#N/A,TRUE,"Cover sheet";#N/A,#N/A,TRUE,"Summary";#N/A,#N/A,TRUE,"Key Assumptions";#N/A,#N/A,TRUE,"Profit &amp; Loss";#N/A,#N/A,TRUE,"Balance Sheet";#N/A,#N/A,TRUE,"Cashflow";#N/A,#N/A,TRUE,"IRR";#N/A,#N/A,TRUE,"Ratios";#N/A,#N/A,TRUE,"Debt analysis"}</definedName>
    <definedName name="ty" hidden="1">{#N/A,#N/A,TRUE,"Cover sheet";#N/A,#N/A,TRUE,"Summary";#N/A,#N/A,TRUE,"Key Assumptions";#N/A,#N/A,TRUE,"Profit &amp; Loss";#N/A,#N/A,TRUE,"Balance Sheet";#N/A,#N/A,TRUE,"Cashflow";#N/A,#N/A,TRUE,"IRR";#N/A,#N/A,TRUE,"Ratios";#N/A,#N/A,TRUE,"Debt analysis"}</definedName>
    <definedName name="tyeyer" hidden="1">{#N/A,#N/A,TRUE,"Historicals";#N/A,#N/A,TRUE,"Charts";#N/A,#N/A,TRUE,"Forecasts"}</definedName>
    <definedName name="tyjfdg" hidden="1">{#N/A,#N/A,TRUE,"Historicals";#N/A,#N/A,TRUE,"Charts";#N/A,#N/A,TRUE,"Forecasts"}</definedName>
    <definedName name="Type">"IndusFR"</definedName>
    <definedName name="type_retrieve">"complet"</definedName>
    <definedName name="tyrvb765" hidden="1">{"'Break down'!$A$4"}</definedName>
    <definedName name="tyui" hidden="1">#REF!</definedName>
    <definedName name="u">#REF!</definedName>
    <definedName name="ui" hidden="1">#REF!</definedName>
    <definedName name="uiuyiutit" hidden="1">{#N/A,#N/A,TRUE,"Historicals";#N/A,#N/A,TRUE,"Charts";#N/A,#N/A,TRUE,"Forecasts"}</definedName>
    <definedName name="uj">#REF!</definedName>
    <definedName name="UK_mnth" localSheetId="12">#REF!</definedName>
    <definedName name="UK_mnth">#REF!</definedName>
    <definedName name="UK_Mnth_BUD" localSheetId="12">#REF!</definedName>
    <definedName name="UK_Mnth_BUD">#REF!</definedName>
    <definedName name="UK_newtb" localSheetId="12">#REF!</definedName>
    <definedName name="UK_newtb">#REF!</definedName>
    <definedName name="UK_qtd" localSheetId="12">#REF!</definedName>
    <definedName name="UK_qtd">#REF!</definedName>
    <definedName name="UK_Qtr_BUD" localSheetId="12">#REF!</definedName>
    <definedName name="UK_Qtr_BUD">#REF!</definedName>
    <definedName name="UK_ytd" localSheetId="12">#REF!</definedName>
    <definedName name="UK_ytd">#REF!</definedName>
    <definedName name="UK_Ytd_BUD" localSheetId="12">#REF!</definedName>
    <definedName name="UK_Ytd_BUD">#REF!</definedName>
    <definedName name="UNDEF">0</definedName>
    <definedName name="Unemployment_minus0.95">#REF!</definedName>
    <definedName name="Unemployment_plus0.95">#REF!</definedName>
    <definedName name="Unemployment_rate">#REF!</definedName>
    <definedName name="unit_A?">IF(unit_A&lt;&gt;"",TRUE,FALSE)</definedName>
    <definedName name="unit_B?">IF(unit_B&lt;&gt;"",TRUE,FALSE)</definedName>
    <definedName name="unit_C?">IF(unit_C&lt;&gt;"",TRUE,FALSE)</definedName>
    <definedName name="unit_D?">IF(unit_D&lt;&gt;"",TRUE,FALSE)</definedName>
    <definedName name="unit_E?">IF(unit_E&lt;&gt;"",TRUE,FALSE)</definedName>
    <definedName name="unit_F?">IF(unit_F&lt;&gt;"",TRUE,FALSE)</definedName>
    <definedName name="unit_G?">IF(unit_G&lt;&gt;"",TRUE,FALSE)</definedName>
    <definedName name="unit_H?">IF(unit_H&lt;&gt;"",TRUE,FALSE)</definedName>
    <definedName name="unit_I?">IF(unit_I&lt;&gt;"",TRUE,FALSE)</definedName>
    <definedName name="unit_J?">IF(unit_J&lt;&gt;"",TRUE,FALSE)</definedName>
    <definedName name="UnitAct" localSheetId="12">#REF!</definedName>
    <definedName name="UnitAct">#REF!</definedName>
    <definedName name="United_States_Corporate_HQ_Leveling_Matrix__Senior_Management___Executives">"USLeveling"</definedName>
    <definedName name="UnitStringsList">OFFSET(UnitStrings,0,0,ROWS(UnitStrings),1)</definedName>
    <definedName name="unref" localSheetId="12">#REF!</definedName>
    <definedName name="unref">#REF!</definedName>
    <definedName name="UNTOTS">#REF!</definedName>
    <definedName name="Update">OFFSET(Full_Print,0,0,Last_Row)</definedName>
    <definedName name="UpgradeVersion">"v2.35"</definedName>
    <definedName name="upo" hidden="1">{"'Break down'!$A$4"}</definedName>
    <definedName name="Upside">"5-Upside"</definedName>
    <definedName name="Ursprung">#REF!</definedName>
    <definedName name="US_EUR_rate">"e"</definedName>
    <definedName name="US_Hispanic__NewNet">"stationsincome"</definedName>
    <definedName name="US_mnth" localSheetId="12">#REF!</definedName>
    <definedName name="US_mnth">#REF!</definedName>
    <definedName name="US_qtd" localSheetId="12">#REF!</definedName>
    <definedName name="US_qtd">#REF!</definedName>
    <definedName name="US_TB" localSheetId="12">#REF!</definedName>
    <definedName name="US_TB">#REF!</definedName>
    <definedName name="US_ytd" localSheetId="12">#REF!</definedName>
    <definedName name="US_ytd">#REF!</definedName>
    <definedName name="USA_Mnth_BUD" localSheetId="12">#REF!</definedName>
    <definedName name="USA_Mnth_BUD">#REF!</definedName>
    <definedName name="USA_NET">109</definedName>
    <definedName name="USA_Qtr_Bud" localSheetId="12">#REF!</definedName>
    <definedName name="USA_Qtr_Bud">#REF!</definedName>
    <definedName name="USA_Ytd_BUD" localSheetId="12">#REF!</definedName>
    <definedName name="USA_Ytd_BUD">#REF!</definedName>
    <definedName name="UseAllCash">2</definedName>
    <definedName name="Useful_Life_of_Depreciable_PP_E">"PPElife"</definedName>
    <definedName name="Utdelningf">#REF!</definedName>
    <definedName name="uu" localSheetId="12" hidden="1">{#N/A,#N/A,TRUE,"Cover sheet";#N/A,#N/A,TRUE,"Summary";#N/A,#N/A,TRUE,"Key Assumptions";#N/A,#N/A,TRUE,"Profit &amp; Loss";#N/A,#N/A,TRUE,"Balance Sheet";#N/A,#N/A,TRUE,"Cashflow";#N/A,#N/A,TRUE,"IRR";#N/A,#N/A,TRUE,"Ratios";#N/A,#N/A,TRUE,"Debt analysis"}</definedName>
    <definedName name="uu" hidden="1">{#N/A,#N/A,TRUE,"Cover sheet";#N/A,#N/A,TRUE,"Summary";#N/A,#N/A,TRUE,"Key Assumptions";#N/A,#N/A,TRUE,"Profit &amp; Loss";#N/A,#N/A,TRUE,"Balance Sheet";#N/A,#N/A,TRUE,"Cashflow";#N/A,#N/A,TRUE,"IRR";#N/A,#N/A,TRUE,"Ratios";#N/A,#N/A,TRUE,"Debt analysis"}</definedName>
    <definedName name="UUU" hidden="1">{"'Break down'!$A$4"}</definedName>
    <definedName name="uuuuuuuuuu">#REF!</definedName>
    <definedName name="uuuuuuuuuuuuuuuuuuuuuuuu">#REF!</definedName>
    <definedName name="uy" hidden="1">{"'Break down'!$A$4"}</definedName>
    <definedName name="UY675VB" hidden="1">{"'Break down'!$A$4"}</definedName>
    <definedName name="uyrjn" hidden="1">{#N/A,#N/A,TRUE,"Historicals";#N/A,#N/A,TRUE,"Charts";#N/A,#N/A,TRUE,"Forecasts"}</definedName>
    <definedName name="uzttuztu">#REF!</definedName>
    <definedName name="v" hidden="1">#REF!</definedName>
    <definedName name="VAC">0</definedName>
    <definedName name="val_date" localSheetId="12">#REF!</definedName>
    <definedName name="val_date">#REF!</definedName>
    <definedName name="Validation">"MAM"</definedName>
    <definedName name="ValuationAdjustmentsOther">0</definedName>
    <definedName name="ValuationAdjustmentsValue">0</definedName>
    <definedName name="ValuationCellularValue">0</definedName>
    <definedName name="ValuationDebtAdjustment">0</definedName>
    <definedName name="ValuationDebtNet">0</definedName>
    <definedName name="ValuationDebtTotal">0</definedName>
    <definedName name="ValuationFirmValue">0</definedName>
    <definedName name="ValuationInvestments">0</definedName>
    <definedName name="ValuationMarketCapitalization">0</definedName>
    <definedName name="ValuationOtherValue">0</definedName>
    <definedName name="ValuationPagingValue">0</definedName>
    <definedName name="ValuationTelephoneValue">0</definedName>
    <definedName name="ValuationWirelessValue">0</definedName>
    <definedName name="Value">#REF!</definedName>
    <definedName name="Values_Entered">IF(Loan_Amount*Interest_Rate*Loan_Years*Loan_Start&gt;0,1,0)</definedName>
    <definedName name="Valutaf">#REF!</definedName>
    <definedName name="VAT_Rate" localSheetId="12">#REF!</definedName>
    <definedName name="VAT_Rate">#REF!</definedName>
    <definedName name="vb">IF(Loan_Amount*Interest_Rate*Loan_Years*Loan_Start&gt;0,1,0)</definedName>
    <definedName name="VBFG4532" hidden="1">{"'Break down'!$A$4"}</definedName>
    <definedName name="VBFR435" hidden="1">{"'Break down'!$A$4"}</definedName>
    <definedName name="vbghy" hidden="1">{"'Break down'!$A$4"}</definedName>
    <definedName name="vbgrtyu" hidden="1">{"'Break down'!$A$4"}</definedName>
    <definedName name="vcb">#REF!</definedName>
    <definedName name="vcf" hidden="1">{"'Break down'!$A$4"}</definedName>
    <definedName name="vcxvf" hidden="1">{#N/A,#N/A,TRUE,"Historicals";#N/A,#N/A,TRUE,"Charts";#N/A,#N/A,TRUE,"Forecasts"}</definedName>
    <definedName name="vcxvfds" hidden="1">{#N/A,#N/A,TRUE,"Historicals";#N/A,#N/A,TRUE,"Charts";#N/A,#N/A,TRUE,"Forecasts"}</definedName>
    <definedName name="vdfsvdsre" hidden="1">{#N/A,#N/A,TRUE,"Historicals";#N/A,#N/A,TRUE,"Charts";#N/A,#N/A,TRUE,"Forecasts"}</definedName>
    <definedName name="vdsfd" hidden="1">{#N/A,#N/A,TRUE,"Historicals";#N/A,#N/A,TRUE,"Charts";#N/A,#N/A,TRUE,"Forecasts"}</definedName>
    <definedName name="Veolia">#N/A</definedName>
    <definedName name="Verisure_Cancellations">#REF!</definedName>
    <definedName name="Verisure_Installations">#REF!</definedName>
    <definedName name="Verisure_Portfolio">#REF!</definedName>
    <definedName name="Version">"June 29, 2004"</definedName>
    <definedName name="Version.WIRE">1</definedName>
    <definedName name="Version_local" localSheetId="12">#REF!</definedName>
    <definedName name="Version_local">#REF!</definedName>
    <definedName name="Version1">"Final V1.0   12/26/00"</definedName>
    <definedName name="Version2">"RePlan w/RTP  V1.0   6/6/01"</definedName>
    <definedName name="VersionNo">1</definedName>
    <definedName name="VersionRTP">"RePlan w/RTP  V1.0   6/6/01"</definedName>
    <definedName name="versionv">"2002  Budget Version 8.0 (1-23-02)"</definedName>
    <definedName name="vetab" localSheetId="12">#REF!</definedName>
    <definedName name="vetab">#REF!</definedName>
    <definedName name="vfdsagra" hidden="1">{#N/A,#N/A,TRUE,"Historicals";#N/A,#N/A,TRUE,"Charts";#N/A,#N/A,TRUE,"Forecasts"}</definedName>
    <definedName name="vfgyui" hidden="1">{"'Break down'!$A$4"}</definedName>
    <definedName name="vftgyu" hidden="1">{"'Break down'!$A$4"}</definedName>
    <definedName name="vftyui" hidden="1">{"'Break down'!$A$4"}</definedName>
    <definedName name="vgfrt" hidden="1">{"'Break down'!$A$4"}</definedName>
    <definedName name="vghio" hidden="1">{"'Break down'!$A$4"}</definedName>
    <definedName name="Video_Royalty_Ultimate">0.2*SUM(Video_Revenue_Ultimate)</definedName>
    <definedName name="view">#REF!</definedName>
    <definedName name="Vol.Burglaries">#REF!</definedName>
    <definedName name="Vol.DispInc">#REF!</definedName>
    <definedName name="Vol.ForeignC">#REF!</definedName>
    <definedName name="Vol.GDP">#REF!</definedName>
    <definedName name="Vol.Households">#REF!</definedName>
    <definedName name="Vol.HousingStock">#REF!</definedName>
    <definedName name="Vol.Totalpop">#REF!</definedName>
    <definedName name="Vol.unemployment">#REF!</definedName>
    <definedName name="Volumes" localSheetId="12">#REF!</definedName>
    <definedName name="Volumes">#REF!</definedName>
    <definedName name="Vote_revenue2019Budget" localSheetId="12">#REF!</definedName>
    <definedName name="Vote_revenue2019Budget">#REF!</definedName>
    <definedName name="Vote_revenue2020Budget" localSheetId="12">#REF!</definedName>
    <definedName name="Vote_revenue2020Budget">#REF!</definedName>
    <definedName name="VSTS_ValidationRange_0d530b3b307c461d905ffe4d33b8c1db" hidden="1">#REF!</definedName>
    <definedName name="VSTS_ValidationRange_1fa90afd0f4c41d9bc2e4a68a4dd84b3" hidden="1">#REF!</definedName>
    <definedName name="VSTS_ValidationRange_2d7d79b37bc1425fa330ab4d41b2f296" hidden="1">#REF!</definedName>
    <definedName name="VSTS_ValidationRange_620052f24b104f18b2829242d0bb89fb" hidden="1">#REF!</definedName>
    <definedName name="VSTS_ValidationRange_acc9e5b6a30c4f5dba02c784481239cf" hidden="1">#REF!</definedName>
    <definedName name="VSTS_ValidationRange_cd01143961e34379a91a9f6bcbfaf0dd" hidden="1">#REF!</definedName>
    <definedName name="VSTS_ValidationRange_ce55b95ac61146ae91c4fdec275779c1" hidden="1">#REF!</definedName>
    <definedName name="VSTS_ValidationRange_d41edd33bf574c919a4e93b86c5f20f7" hidden="1">#REF!</definedName>
    <definedName name="VSTS_ValidationRange_dfe173c0500c41c3a9ee2e7694e2a2db" hidden="1">#REF!</definedName>
    <definedName name="VSTS_ValidationRange_f46c80326b9a47d6b4d09e1d57dae726" hidden="1">#REF!</definedName>
    <definedName name="VSTS_ValidationRange_fec95b8cf5694ffab9ba69213d791a1f" hidden="1">#REF!</definedName>
    <definedName name="VTM_13" hidden="1">#REF!</definedName>
    <definedName name="vv" localSheetId="12" hidden="1">{#N/A,#N/A,TRUE,"Cover sheet";#N/A,#N/A,TRUE,"Summary";#N/A,#N/A,TRUE,"Key Assumptions";#N/A,#N/A,TRUE,"Profit &amp; Loss";#N/A,#N/A,TRUE,"Balance Sheet";#N/A,#N/A,TRUE,"Cashflow";#N/A,#N/A,TRUE,"IRR";#N/A,#N/A,TRUE,"Ratios";#N/A,#N/A,TRUE,"Debt analysis"}</definedName>
    <definedName name="vv" hidden="1">{#N/A,#N/A,TRUE,"Cover sheet";#N/A,#N/A,TRUE,"Summary";#N/A,#N/A,TRUE,"Key Assumptions";#N/A,#N/A,TRUE,"Profit &amp; Loss";#N/A,#N/A,TRUE,"Balance Sheet";#N/A,#N/A,TRUE,"Cashflow";#N/A,#N/A,TRUE,"IRR";#N/A,#N/A,TRUE,"Ratios";#N/A,#N/A,TRUE,"Debt analysis"}</definedName>
    <definedName name="vvvvvvvvv">#REF!</definedName>
    <definedName name="vvvvvvvvvvv">#REF!</definedName>
    <definedName name="vvvvvvvvvvvvvvvvvv">#REF!</definedName>
    <definedName name="vvvvvvvvvvvvvvvvvvvvvv">#REF!</definedName>
    <definedName name="vvvvvvvvvvvvvvvvvvvvvvvvv">#REF!</definedName>
    <definedName name="vvvvvvvvvvvvvvvvvvvvvvvvvv">#REF!</definedName>
    <definedName name="vvvvvvvvvvvvvvvvvvvvvvvvvvvv">#REF!</definedName>
    <definedName name="vvvvvvvvvvvvvvvvvvvvvvvvvvvvvvvvvvvvvvv">#REF!</definedName>
    <definedName name="vvvvvvvvvvvvvvvvvvvvvvvvvvvvvvvvvvvvvvvvvvv">#REF!</definedName>
    <definedName name="vwq">#REF!</definedName>
    <definedName name="vxcv">#REF!</definedName>
    <definedName name="w">#REF!</definedName>
    <definedName name="WACC" localSheetId="12">#REF!</definedName>
    <definedName name="WACC">#REF!</definedName>
    <definedName name="WACC_debt">IF(WACC_ac?,WACC_debt_ac,WACC_debt_mkt)</definedName>
    <definedName name="WACC_equity">IF(WACC_ac?,WACC_equity_ac,WACC_equity_mkt)</definedName>
    <definedName name="WBFEASLPF">0.001</definedName>
    <definedName name="WBGOREPLOC">1</definedName>
    <definedName name="WBITOL">0.05</definedName>
    <definedName name="WC3_A">#REF!</definedName>
    <definedName name="WC3_B">#REF!</definedName>
    <definedName name="WC3_C">#REF!</definedName>
    <definedName name="WC3_D">#REF!</definedName>
    <definedName name="WC3_E">#REF!</definedName>
    <definedName name="WC4_1">#REF!</definedName>
    <definedName name="WC4_2">#REF!</definedName>
    <definedName name="WC4_3">#REF!</definedName>
    <definedName name="WC4_4">#REF!</definedName>
    <definedName name="WC4_5">#REF!</definedName>
    <definedName name="WC4_6">#REF!</definedName>
    <definedName name="WC4_7">#REF!</definedName>
    <definedName name="WCpercent" localSheetId="12">#REF!</definedName>
    <definedName name="WCpercent">#REF!</definedName>
    <definedName name="wdchui">2050/Dólar</definedName>
    <definedName name="We_provide_historical_sales__units__ABP_data_by_customer.">"STEP 1,2,3"</definedName>
    <definedName name="Week_day" localSheetId="12">#REF!</definedName>
    <definedName name="Week_day">#REF!</definedName>
    <definedName name="Week_no" localSheetId="12">#REF!</definedName>
    <definedName name="Week_no">#REF!</definedName>
    <definedName name="Weekday_choice" localSheetId="12">#REF!</definedName>
    <definedName name="Weekday_choice">#REF!</definedName>
    <definedName name="Weekly_Recipients" localSheetId="12">#REF!</definedName>
    <definedName name="Weekly_Recipients">#REF!</definedName>
    <definedName name="weer">#REF!</definedName>
    <definedName name="wef"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efd"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fd"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eo" hidden="1">{"'Break down'!$A$4"}</definedName>
    <definedName name="WEPS06">0.98</definedName>
    <definedName name="werewte">#REF!</definedName>
    <definedName name="wert" hidden="1">#REF!</definedName>
    <definedName name="werttt" hidden="1">{"'Break down'!$A$4"}</definedName>
    <definedName name="werw">#REF!</definedName>
    <definedName name="WestCancelcommit" localSheetId="12">#REF!</definedName>
    <definedName name="WestCancelcommit">#REF!</definedName>
    <definedName name="WestCancelMTD" localSheetId="12">#REF!</definedName>
    <definedName name="WestCancelMTD">#REF!</definedName>
    <definedName name="WestCancelUpside" localSheetId="12">#REF!</definedName>
    <definedName name="WestCancelUpside">#REF!</definedName>
    <definedName name="WestNBcommit" localSheetId="12">#REF!</definedName>
    <definedName name="WestNBcommit">#REF!</definedName>
    <definedName name="WestNBMTD" localSheetId="12">#REF!</definedName>
    <definedName name="WestNBMTD">#REF!</definedName>
    <definedName name="WestNBUpside" localSheetId="12">#REF!</definedName>
    <definedName name="WestNBUpside">#REF!</definedName>
    <definedName name="WestRenewalCount" localSheetId="12">#REF!</definedName>
    <definedName name="WestRenewalCount">#REF!</definedName>
    <definedName name="WestUpsellcommit" localSheetId="12">#REF!</definedName>
    <definedName name="WestUpsellcommit">#REF!</definedName>
    <definedName name="WestUpsellMTD" localSheetId="12">#REF!</definedName>
    <definedName name="WestUpsellMTD">#REF!</definedName>
    <definedName name="WestUpsellUpside" localSheetId="12">#REF!</definedName>
    <definedName name="WestUpsellUpside">#REF!</definedName>
    <definedName name="WestVBEUcommit" localSheetId="12">#REF!</definedName>
    <definedName name="WestVBEUcommit">#REF!</definedName>
    <definedName name="WestVBEUMTD" localSheetId="12">#REF!</definedName>
    <definedName name="WestVBEUMTD">#REF!</definedName>
    <definedName name="WestVBEUUpside" localSheetId="12">#REF!</definedName>
    <definedName name="WestVBEUUpside">#REF!</definedName>
    <definedName name="wewe">#REF!</definedName>
    <definedName name="wfgfdhb">#REF!</definedName>
    <definedName name="wll">TAREK MAHMOUD</definedName>
    <definedName name="Wockhardt" localSheetId="12" hidden="1">{#N/A,#N/A,TRUE,"Cover Repl";#N/A,#N/A,TRUE,"P&amp;L";#N/A,#N/A,TRUE,"P&amp;L (2)";#N/A,#N/A,TRUE,"BS";#N/A,#N/A,TRUE,"Depreciation";#N/A,#N/A,TRUE,"GRAPHS";#N/A,#N/A,TRUE,"DCF EBITDA Multiple";#N/A,#N/A,TRUE,"DCF Perpetual Growth"}</definedName>
    <definedName name="Wockhardt" hidden="1">{#N/A,#N/A,TRUE,"Cover Repl";#N/A,#N/A,TRUE,"P&amp;L";#N/A,#N/A,TRUE,"P&amp;L (2)";#N/A,#N/A,TRUE,"BS";#N/A,#N/A,TRUE,"Depreciation";#N/A,#N/A,TRUE,"GRAPHS";#N/A,#N/A,TRUE,"DCF EBITDA Multiple";#N/A,#N/A,TRUE,"DCF Perpetual Growth"}</definedName>
    <definedName name="WorkbookProtected">FALSE</definedName>
    <definedName name="worstchart">"Chart 5"</definedName>
    <definedName name="wq">#REF!</definedName>
    <definedName name="wqrfasdfasdfadf">IF(OR(Date_Month_Diff&lt;Spread_Low,Date_Month_Diff&gt;=Spread_High),0,LOOKUP(Date_Month_Diff,Spread_Cume_Months,Spread_Percentages)/LOOKUP(Date_Month_Diff,Spread_Cume_Months,Spread_Months))</definedName>
    <definedName name="wrn" localSheetId="12" hidden="1">{"final plan",#N/A,FALSE,"Summary final for document";"change since original",#N/A,FALSE,"Summary final for document";"variance from 1999",#N/A,FALSE,"Summary final for document"}</definedName>
    <definedName name="wrn" hidden="1">{"final plan",#N/A,FALSE,"Summary final for document";"change since original",#N/A,FALSE,"Summary final for document";"variance from 1999",#N/A,FALSE,"Summary final for document"}</definedName>
    <definedName name="wrn.10yp._.balance._.sheet." localSheetId="12" hidden="1">{"10yp balance sheet",#N/A,FALSE,"Celtel alternative 6"}</definedName>
    <definedName name="wrn.10yp._.balance._.sheet." hidden="1">{"10yp balance sheet",#N/A,FALSE,"Celtel alternative 6"}</definedName>
    <definedName name="wrn.10yp._.capex." localSheetId="12" hidden="1">{"10yp capex",#N/A,FALSE,"Celtel alternative 6"}</definedName>
    <definedName name="wrn.10yp._.capex." hidden="1">{"10yp capex",#N/A,FALSE,"Celtel alternative 6"}</definedName>
    <definedName name="wrn.10yp._.customers." localSheetId="12" hidden="1">{"10yp customers",#N/A,FALSE,"Celtel alternative 6"}</definedName>
    <definedName name="wrn.10yp._.customers." hidden="1">{"10yp customers",#N/A,FALSE,"Celtel alternative 6"}</definedName>
    <definedName name="wrn.10yp._.graphs." localSheetId="12" hidden="1">{"10yp graphs",#N/A,FALSE,"Market Data"}</definedName>
    <definedName name="wrn.10yp._.graphs." hidden="1">{"10yp graphs",#N/A,FALSE,"Market Data"}</definedName>
    <definedName name="wrn.10yp._.key._.data." localSheetId="12" hidden="1">{"10yp key data",#N/A,FALSE,"Market Data"}</definedName>
    <definedName name="wrn.10yp._.key._.data." hidden="1">{"10yp key data",#N/A,FALSE,"Market Data"}</definedName>
    <definedName name="wrn.10yp._.profit._.and._.loss." localSheetId="12" hidden="1">{"10yp profit and loss",#N/A,FALSE,"Celtel alternative 6"}</definedName>
    <definedName name="wrn.10yp._.profit._.and._.loss." hidden="1">{"10yp profit and loss",#N/A,FALSE,"Celtel alternative 6"}</definedName>
    <definedName name="wrn.10yp._.tariffs." localSheetId="12" hidden="1">{"10yp tariffs",#N/A,FALSE,"Celtel alternative 6"}</definedName>
    <definedName name="wrn.10yp._.tariffs." hidden="1">{"10yp tariffs",#N/A,FALSE,"Celtel alternative 6"}</definedName>
    <definedName name="wrn.2._.pagers." localSheetId="12" hidden="1">{"Cover",#N/A,FALSE,"Cover";"Summary",#N/A,FALSE,"Summarpage"}</definedName>
    <definedName name="wrn.2._.pagers." hidden="1">{"Cover",#N/A,FALSE,"Cover";"Summary",#N/A,FALSE,"Summarpage"}</definedName>
    <definedName name="wrn.Acquisition_matrix." localSheetId="12" hidden="1">{"Acq_matrix",#N/A,FALSE,"Acquisition Matrix"}</definedName>
    <definedName name="wrn.Acquisition_matrix." hidden="1">{"Acq_matrix",#N/A,FALSE,"Acquisition Matrix"}</definedName>
    <definedName name="wrn.ACTUAL._.ACTIVITY._.SECTION." localSheetId="12" hidden="1">{"ACTUAL",#N/A,FALSE,"ACTUAL"}</definedName>
    <definedName name="wrn.ACTUAL._.ACTIVITY._.SECTION." hidden="1">{"ACTUAL",#N/A,FALSE,"ACTUAL"}</definedName>
    <definedName name="wrn.Aging._.and._.Trend._.Analysis." localSheetId="12"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lex." localSheetId="12" hidden="1">{#N/A,#N/A,FALSE,"TradeSumm";#N/A,#N/A,FALSE,"StatsSumm"}</definedName>
    <definedName name="wrn.Alex." hidden="1">{#N/A,#N/A,FALSE,"TradeSumm";#N/A,#N/A,FALSE,"StatsSumm"}</definedName>
    <definedName name="wrn.all." localSheetId="12" hidden="1">{"Bank Rec",#N/A,FALSE,"Bank Rec";"Cash Book",#N/A,FALSE,"Cash Book";"Gen Sheet",#N/A,FALSE,"Gen Sheet"}</definedName>
    <definedName name="wrn.all." hidden="1">{"Bank Rec",#N/A,FALSE,"Bank Rec";"Cash Book",#N/A,FALSE,"Cash Book";"Gen Sheet",#N/A,FALSE,"Gen Sheet"}</definedName>
    <definedName name="wrn.all._.input." localSheetId="12"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1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pages." localSheetId="12" hidden="1">{#N/A,#N/A,TRUE,"Historicals";#N/A,#N/A,TRUE,"Charts";#N/A,#N/A,TRUE,"Forecasts"}</definedName>
    <definedName name="wrn.allpages." hidden="1">{#N/A,#N/A,TRUE,"Historicals";#N/A,#N/A,TRUE,"Charts";#N/A,#N/A,TRUE,"Forecasts"}</definedName>
    <definedName name="wrn.Annual._.Operating._.Earnings." localSheetId="12" hidden="1">{"Annual 1996",#N/A,FALSE,"Ann-Op (Mng)";"Annual 1996",#N/A,FALSE,"Ann-Op (Rep)";"Operating Vs. Reported Earnings",#N/A,FALSE,"Rpt-Op Inc"}</definedName>
    <definedName name="wrn.Annual._.Operating._.Earnings." hidden="1">{"Annual 1996",#N/A,FALSE,"Ann-Op (Mng)";"Annual 1996",#N/A,FALSE,"Ann-Op (Rep)";"Operating Vs. Reported Earnings",#N/A,FALSE,"Rpt-Op Inc"}</definedName>
    <definedName name="wrn.Annual._.Operating._.Earnings1." localSheetId="12"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ppendix." localSheetId="12" hidden="1">{#N/A,#N/A,TRUE,"Lines";#N/A,#N/A,TRUE,"Stations";#N/A,#N/A,TRUE,"Cap. Expenses";#N/A,#N/A,TRUE,"Land";#N/A,#N/A,TRUE,"Cen Proces Sys";#N/A,#N/A,TRUE,"telecom";#N/A,#N/A,TRUE,"Other"}</definedName>
    <definedName name="wrn.Appendix." hidden="1">{#N/A,#N/A,TRUE,"Lines";#N/A,#N/A,TRUE,"Stations";#N/A,#N/A,TRUE,"Cap. Expenses";#N/A,#N/A,TRUE,"Land";#N/A,#N/A,TRUE,"Cen Proces Sys";#N/A,#N/A,TRUE,"telecom";#N/A,#N/A,TRUE,"Other"}</definedName>
    <definedName name="wrn.appendix.1" localSheetId="12" hidden="1">{#N/A,#N/A,TRUE,"Lines";#N/A,#N/A,TRUE,"Stations";#N/A,#N/A,TRUE,"Cap. Expenses";#N/A,#N/A,TRUE,"Land";#N/A,#N/A,TRUE,"Cen Proces Sys";#N/A,#N/A,TRUE,"telecom";#N/A,#N/A,TRUE,"Other"}</definedName>
    <definedName name="wrn.appendix.1" hidden="1">{#N/A,#N/A,TRUE,"Lines";#N/A,#N/A,TRUE,"Stations";#N/A,#N/A,TRUE,"Cap. Expenses";#N/A,#N/A,TRUE,"Land";#N/A,#N/A,TRUE,"Cen Proces Sys";#N/A,#N/A,TRUE,"telecom";#N/A,#N/A,TRUE,"Other"}</definedName>
    <definedName name="wrn.AQUIROR._.DCF." localSheetId="12" hidden="1">{"AQUIRORDCF",#N/A,FALSE,"Merger consequences";"Acquirorassns",#N/A,FALSE,"Merger consequences"}</definedName>
    <definedName name="wrn.AQUIROR._.DCF." hidden="1">{"AQUIRORDCF",#N/A,FALSE,"Merger consequences";"Acquirorassns",#N/A,FALSE,"Merger consequences"}</definedName>
    <definedName name="wrn.Asia." localSheetId="12"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SETS." localSheetId="12" hidden="1">{"ASSETS_1",#N/A,FALSE,"ASSETS";"ASSETS_2",#N/A,FALSE,"ASSETS"}</definedName>
    <definedName name="wrn.ASSETS." hidden="1">{"ASSETS_1",#N/A,FALSE,"ASSETS";"ASSETS_2",#N/A,FALSE,"ASSETS"}</definedName>
    <definedName name="wrn.Assumption._.Book." localSheetId="12" hidden="1">{#N/A,#N/A,FALSE,"Model Assumptions"}</definedName>
    <definedName name="wrn.Assumption._.Book." hidden="1">{#N/A,#N/A,FALSE,"Model Assumptions"}</definedName>
    <definedName name="wrn.Auto._.Comp." localSheetId="12" hidden="1">{#N/A,#N/A,FALSE,"Sheet1"}</definedName>
    <definedName name="wrn.Auto._.Comp." hidden="1">{#N/A,#N/A,FALSE,"Sheet1"}</definedName>
    <definedName name="wrn.Auto._.Comp2." localSheetId="12" hidden="1">{#N/A,#N/A,FALSE,"Sheet1"}</definedName>
    <definedName name="wrn.Auto._.Comp2." hidden="1">{#N/A,#N/A,FALSE,"Sheet1"}</definedName>
    <definedName name="wrn.backup." localSheetId="12" hidden="1">{"financials",#N/A,FALSE,"BASIC";"interest",#N/A,FALSE,"BASIC";"leasing and financing",#N/A,FALSE,"BASIC";"returns back up",#N/A,FALSE,"BASIC"}</definedName>
    <definedName name="wrn.backup." hidden="1">{"financials",#N/A,FALSE,"BASIC";"interest",#N/A,FALSE,"BASIC";"leasing and financing",#N/A,FALSE,"BASIC";"returns back up",#N/A,FALSE,"BASIC"}</definedName>
    <definedName name="wrn.BALANCE._.SHEET." localSheetId="12" hidden="1">{"Balance Sheet",#N/A,FALSE,"Balance Sheet";"Balance Sheet - By Quarter",#N/A,FALSE,"Balance Sheet";"Fixed Assets",#N/A,FALSE,"Balance Sheet";"Fixed Assets - By Quarter",#N/A,FALSE,"Balance Sheet";"WIP",#N/A,FALSE,"Balance Sheet";"WIP - By Quarter",#N/A,FALSE,"Balance Sheet";"Debtors",#N/A,FALSE,"Balance Sheet";"Debtors - By Quarter",#N/A,FALSE,"Balance Sheet";"Creditors",#N/A,FALSE,"Balance Sheet";"Creditors - By Quarter",#N/A,FALSE,"Balance Sheet";"Advanced Payments",#N/A,FALSE,"Balance Sheet";"Advance Payments - By Quarter",#N/A,FALSE,"Balance Sheet";"Provisions",#N/A,FALSE,"Balance Sheet";"Provisions - By Quarter",#N/A,FALSE,"Balance Sheet";"Reserves",#N/A,FALSE,"Balance Sheet";"Reserves - By Quarter",#N/A,FALSE,"Balance Sheet";"Outstanding Order Book",#N/A,FALSE,"Balance Sheet";"Outstanding Order Book - By Quarter",#N/A,FALSE,"Balance Sheet"}</definedName>
    <definedName name="wrn.BALANCE._.SHEET." hidden="1">{"Balance Sheet",#N/A,FALSE,"Balance Sheet";"Balance Sheet - By Quarter",#N/A,FALSE,"Balance Sheet";"Fixed Assets",#N/A,FALSE,"Balance Sheet";"Fixed Assets - By Quarter",#N/A,FALSE,"Balance Sheet";"WIP",#N/A,FALSE,"Balance Sheet";"WIP - By Quarter",#N/A,FALSE,"Balance Sheet";"Debtors",#N/A,FALSE,"Balance Sheet";"Debtors - By Quarter",#N/A,FALSE,"Balance Sheet";"Creditors",#N/A,FALSE,"Balance Sheet";"Creditors - By Quarter",#N/A,FALSE,"Balance Sheet";"Advanced Payments",#N/A,FALSE,"Balance Sheet";"Advance Payments - By Quarter",#N/A,FALSE,"Balance Sheet";"Provisions",#N/A,FALSE,"Balance Sheet";"Provisions - By Quarter",#N/A,FALSE,"Balance Sheet";"Reserves",#N/A,FALSE,"Balance Sheet";"Reserves - By Quarter",#N/A,FALSE,"Balance Sheet";"Outstanding Order Book",#N/A,FALSE,"Balance Sheet";"Outstanding Order Book - By Quarter",#N/A,FALSE,"Balance Sheet"}</definedName>
    <definedName name="wrn.BALANCE_SHEET_SUMMARY." localSheetId="12" hidden="1">{"Balance Sheet",#N/A,FALSE,"Balance Sheet";"Balance Sheet - By Quarter",#N/A,FALSE,"Balance Sheet"}</definedName>
    <definedName name="wrn.BALANCE_SHEET_SUMMARY." hidden="1">{"Balance Sheet",#N/A,FALSE,"Balance Sheet";"Balance Sheet - By Quarter",#N/A,FALSE,"Balance Sheet"}</definedName>
    <definedName name="wrn.bank._.model." localSheetId="12" hidden="1">{"banks",#N/A,FALSE,"BASIC"}</definedName>
    <definedName name="wrn.bank._.model." hidden="1">{"banks",#N/A,FALSE,"BASIC"}</definedName>
    <definedName name="wrn.Bank._.Rec." localSheetId="12" hidden="1">{"Bank Rec",#N/A,FALSE,"Bank Rec"}</definedName>
    <definedName name="wrn.Bank._.Rec." hidden="1">{"Bank Rec",#N/A,FALSE,"Bank Rec"}</definedName>
    <definedName name="wrn.BPlan." localSheetId="12" hidden="1">{#N/A,#N/A,FALSE,"F_Plan";#N/A,#N/A,FALSE,"Parameter"}</definedName>
    <definedName name="wrn.BPlan." hidden="1">{#N/A,#N/A,FALSE,"F_Plan";#N/A,#N/A,FALSE,"Parameter"}</definedName>
    <definedName name="wrn.budget._.balance._.sheet." localSheetId="12" hidden="1">{"bugdet992000 balance sheet",#N/A,FALSE,"Celtel alternative 6"}</definedName>
    <definedName name="wrn.budget._.balance._.sheet." hidden="1">{"bugdet992000 balance sheet",#N/A,FALSE,"Celtel alternative 6"}</definedName>
    <definedName name="wrn.budget._.capex." localSheetId="12" hidden="1">{"budget992000 capex",#N/A,FALSE,"Celtel alternative 6"}</definedName>
    <definedName name="wrn.budget._.capex." hidden="1">{"budget992000 capex",#N/A,FALSE,"Celtel alternative 6"}</definedName>
    <definedName name="wrn.budget._.customers." localSheetId="12" hidden="1">{"budget992000_customers",#N/A,FALSE,"Celtel alternative 6"}</definedName>
    <definedName name="wrn.budget._.customers." hidden="1">{"budget992000_customers",#N/A,FALSE,"Celtel alternative 6"}</definedName>
    <definedName name="wrn.budget._.profit._.and._.loss." localSheetId="12" hidden="1">{"budget992000 profit and loss",#N/A,FALSE,"Celtel alternative 6"}</definedName>
    <definedName name="wrn.budget._.profit._.and._.loss." hidden="1">{"budget992000 profit and loss",#N/A,FALSE,"Celtel alternative 6"}</definedName>
    <definedName name="wrn.budget._.tariffs._.and._.usage." localSheetId="12" hidden="1">{"budget992000 tariff and usage",#N/A,FALSE,"Celtel alternative 6"}</definedName>
    <definedName name="wrn.budget._.tariffs._.and._.usage." hidden="1">{"budget992000 tariff and usage",#N/A,FALSE,"Celtel alternative 6"}</definedName>
    <definedName name="wrn.CAPREIT." localSheetId="12" hidden="1">{#N/A,#N/A,FALSE,"CAPREIT"}</definedName>
    <definedName name="wrn.CAPREIT." hidden="1">{#N/A,#N/A,FALSE,"CAPREIT"}</definedName>
    <definedName name="wrn.CAPREIT2" localSheetId="12" hidden="1">{#N/A,#N/A,FALSE,"CAPREIT"}</definedName>
    <definedName name="wrn.CAPREIT2" hidden="1">{#N/A,#N/A,FALSE,"CAPREIT"}</definedName>
    <definedName name="wrn.Cash._.Book." localSheetId="12" hidden="1">{"Cash Book",#N/A,FALSE,"Cash Book"}</definedName>
    <definedName name="wrn.Cash._.Book." hidden="1">{"Cash Book",#N/A,FALSE,"Cash Book"}</definedName>
    <definedName name="wrn.CASH._.FLOW." localSheetId="12" hidden="1">{"Cash Flow",#N/A,FALSE,"Cash flow";"Cash Flow - By Quarter",#N/A,FALSE,"Cash flow"}</definedName>
    <definedName name="wrn.CASH._.FLOW." hidden="1">{"Cash Flow",#N/A,FALSE,"Cash flow";"Cash Flow - By Quarter",#N/A,FALSE,"Cash flow"}</definedName>
    <definedName name="wrn.Cash._.Plan." localSheetId="12" hidden="1">{"cash plan",#N/A,FALSE,"fccashflow"}</definedName>
    <definedName name="wrn.Cash._.Plan." hidden="1">{"cash plan",#N/A,FALSE,"fccashflow"}</definedName>
    <definedName name="wrn.Cider." localSheetId="12" hidden="1">{#N/A,#N/A,FALSE,"Cider Segment";#N/A,#N/A,FALSE,"Bulmers";#N/A,#N/A,FALSE,"Ritz";#N/A,#N/A,FALSE,"Stag";#N/A,#N/A,FALSE,"Cider Others"}</definedName>
    <definedName name="wrn.Cider." hidden="1">{#N/A,#N/A,FALSE,"Cider Segment";#N/A,#N/A,FALSE,"Bulmers";#N/A,#N/A,FALSE,"Ritz";#N/A,#N/A,FALSE,"Stag";#N/A,#N/A,FALSE,"Cider Others"}</definedName>
    <definedName name="wrn.client." localSheetId="12" hidden="1">{"multiple",#N/A,FALSE,"client";"margins",#N/A,FALSE,"client";"data",#N/A,FALSE,"client"}</definedName>
    <definedName name="wrn.client." hidden="1">{"multiple",#N/A,FALSE,"client";"margins",#N/A,FALSE,"client";"data",#N/A,FALSE,"client"}</definedName>
    <definedName name="wrn.Client3." localSheetId="12" hidden="1">{"data",#N/A,FALSE,"client (3)";"margins",#N/A,FALSE,"client (3)";"multiple",#N/A,FALSE,"client (3)"}</definedName>
    <definedName name="wrn.Client3." hidden="1">{"data",#N/A,FALSE,"client (3)";"margins",#N/A,FALSE,"client (3)";"multiple",#N/A,FALSE,"client (3)"}</definedName>
    <definedName name="wrn.client4." localSheetId="12" hidden="1">{"multiple",#N/A,FALSE,"client (4)";"margins",#N/A,FALSE,"client (4)";"data",#N/A,FALSE,"client (4)"}</definedName>
    <definedName name="wrn.client4." hidden="1">{"multiple",#N/A,FALSE,"client (4)";"margins",#N/A,FALSE,"client (4)";"data",#N/A,FALSE,"client (4)"}</definedName>
    <definedName name="wrn.COMBINED." localSheetId="12" hidden="1">{#N/A,#N/A,FALSE,"INPUTS";#N/A,#N/A,FALSE,"PROFORMA BSHEET";#N/A,#N/A,FALSE,"COMBINED";#N/A,#N/A,FALSE,"HIGH YIELD";#N/A,#N/A,FALSE,"COMB_GRAPHS"}</definedName>
    <definedName name="wrn.COMBINED." hidden="1">{#N/A,#N/A,FALSE,"INPUTS";#N/A,#N/A,FALSE,"PROFORMA BSHEET";#N/A,#N/A,FALSE,"COMBINED";#N/A,#N/A,FALSE,"HIGH YIELD";#N/A,#N/A,FALSE,"COMB_GRAPHS"}</definedName>
    <definedName name="wrn.compco." localSheetId="12" hidden="1">{"page1",#N/A,FALSE,"BHCOMPC5";"page2",#N/A,FALSE,"BHCOMPC5";"page3",#N/A,FALSE,"BHCOMPC5";"page4",#N/A,FALSE,"BHCOMPC5"}</definedName>
    <definedName name="wrn.compco." hidden="1">{"page1",#N/A,FALSE,"BHCOMPC5";"page2",#N/A,FALSE,"BHCOMPC5";"page3",#N/A,FALSE,"BHCOMPC5";"page4",#N/A,FALSE,"BHCOMPC5"}</definedName>
    <definedName name="wrn.Complete." localSheetId="12"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 hidden="1">{"Cover",#N/A,FALSE,"Cover";"Summary",#N/A,FALSE,"Summarpage";"Assumptions",#N/A,FALSE,"Assumptions";"Earnings",#N/A,FALSE,"Earnings";"CF Oper.",#N/A,FALSE,"Earnings";"Balance Sheet",#N/A,FALSE,"balance";"Cash Flow",#N/A,FALSE,"cash flow";"Paper Production",#N/A,FALSE,"Paper";"Paper Earnings",#N/A,FALSE,"Paper";"Wood Production",#N/A,FALSE,"Wood Products";"Wood Earnings",#N/A,FALSE,"Wood Products";"Pulp Production",#N/A,FALSE,"Pulp";"Pulp Earnings",#N/A,FALSE,"Pulp"}</definedName>
    <definedName name="wrn.Complete._.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nsolidated._.Set." localSheetId="12"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tribution." localSheetId="12" hidden="1">{#N/A,#N/A,FALSE,"Contribution Analysis"}</definedName>
    <definedName name="wrn.contribution." hidden="1">{#N/A,#N/A,FALSE,"Contribution Analysis"}</definedName>
    <definedName name="wrn.Cover." localSheetId="12"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SC." localSheetId="12" hidden="1">{"page1",#N/A,TRUE,"CSC";"page2",#N/A,TRUE,"CSC"}</definedName>
    <definedName name="wrn.CSC." hidden="1">{"page1",#N/A,TRUE,"CSC";"page2",#N/A,TRUE,"CSC"}</definedName>
    <definedName name="wrn.CSC2" localSheetId="12" hidden="1">{"page1",#N/A,TRUE,"CSC";"page2",#N/A,TRUE,"CSC"}</definedName>
    <definedName name="wrn.CSC2" hidden="1">{"page1",#N/A,TRUE,"CSC";"page2",#N/A,TRUE,"CSC"}</definedName>
    <definedName name="wrn.csc2." localSheetId="12" hidden="1">{#N/A,#N/A,FALSE,"ORIX CSC"}</definedName>
    <definedName name="wrn.csc2." hidden="1">{#N/A,#N/A,FALSE,"ORIX CSC"}</definedName>
    <definedName name="wrn.DATA._.SHEETS." localSheetId="12" hidden="1">{"page1",#N/A,FALSE,"DATA SHEET";"page2",#N/A,FALSE,"DATA SHEET";"page3",#N/A,FALSE,"DATA SHEET"}</definedName>
    <definedName name="wrn.DATA._.SHEETS." hidden="1">{"page1",#N/A,FALSE,"DATA SHEET";"page2",#N/A,FALSE,"DATA SHEET";"page3",#N/A,FALSE,"DATA SHEET"}</definedName>
    <definedName name="wrn.database." hidden="1">{"subs",#N/A,FALSE,"database ";"proportional",#N/A,FALSE,"database "}</definedName>
    <definedName name="wrn.dcf." localSheetId="12" hidden="1">{"mgmt forecast",#N/A,FALSE,"Mgmt Forecast";"dcf table",#N/A,FALSE,"Mgmt Forecast";"sensitivity",#N/A,FALSE,"Mgmt Forecast";"table inputs",#N/A,FALSE,"Mgmt Forecast";"calculations",#N/A,FALSE,"Mgmt Forecast"}</definedName>
    <definedName name="wrn.dcf." hidden="1">{"mgmt forecast",#N/A,FALSE,"Mgmt Forecast";"dcf table",#N/A,FALSE,"Mgmt Forecast";"sensitivity",#N/A,FALSE,"Mgmt Forecast";"table inputs",#N/A,FALSE,"Mgmt Forecast";"calculations",#N/A,FALSE,"Mgmt Forecast"}</definedName>
    <definedName name="wrn.DCF._.III._.Report." localSheetId="12" hidden="1">{#N/A,#N/A,FALSE,"Cover";#N/A,#N/A,FALSE,"Pres ";#N/A,#N/A,FALSE,"Outputs";#N/A,#N/A,FALSE,"DCF ";#N/A,#N/A,FALSE,"CFS";#N/A,#N/A,FALSE,"BS";#N/A,#N/A,FALSE,"PL";#N/A,#N/A,FALSE,"Control (In)";#N/A,#N/A,FALSE,"Broker (In)";#N/A,#N/A,FALSE,"In-House (In)";#N/A,#N/A,FALSE,"WACC";#N/A,#N/A,FALSE,"Ass";#N/A,#N/A,FALSE,"Check"}</definedName>
    <definedName name="wrn.DCF._.III._.Report." hidden="1">{#N/A,#N/A,FALSE,"Cover";#N/A,#N/A,FALSE,"Pres ";#N/A,#N/A,FALSE,"Outputs";#N/A,#N/A,FALSE,"DCF ";#N/A,#N/A,FALSE,"CFS";#N/A,#N/A,FALSE,"BS";#N/A,#N/A,FALSE,"PL";#N/A,#N/A,FALSE,"Control (In)";#N/A,#N/A,FALSE,"Broker (In)";#N/A,#N/A,FALSE,"In-House (In)";#N/A,#N/A,FALSE,"WACC";#N/A,#N/A,FALSE,"Ass";#N/A,#N/A,FALSE,"Check"}</definedName>
    <definedName name="wrn.DCF._.Only." localSheetId="12"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_Terminal_Value_qchm." localSheetId="12" hidden="1">{"qchm_dcf",#N/A,FALSE,"QCHMDCF2";"qchm_terminal",#N/A,FALSE,"QCHMDCF2"}</definedName>
    <definedName name="wrn.DCF_Terminal_Value_qchm." hidden="1">{"qchm_dcf",#N/A,FALSE,"QCHMDCF2";"qchm_terminal",#N/A,FALSE,"QCHMDCF2"}</definedName>
    <definedName name="wrn.DCFEpervier." localSheetId="12"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IVIDEND._.REPORT." localSheetId="12" hidden="1">{"DIVREP",#N/A,FALSE,"DIV REPORT"}</definedName>
    <definedName name="wrn.DIVIDEND._.REPORT." hidden="1">{"DIVREP",#N/A,FALSE,"DIV REPORT"}</definedName>
    <definedName name="wrn.Eilbericht_UBA." localSheetId="12" hidden="1">{"Eilbericht_UBA",#N/A,FALSE,"EB"}</definedName>
    <definedName name="wrn.Eilbericht_UBA." hidden="1">{"Eilbericht_UBA",#N/A,FALSE,"EB"}</definedName>
    <definedName name="wrn.Entire._.Model." localSheetId="12"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ntire._.Model." hidden="1">{#N/A,#N/A,FALSE,"TOC";#N/A,#N/A,FALSE,"ASS";#N/A,#N/A,FALSE,"CF";#N/A,#N/A,FALSE,"Tariff";#N/A,#N/A,FALSE,"Price";#N/A,#N/A,FALSE,"RESERVE";#N/A,#N/A,FALSE,"FUEL&amp;MTC";#N/A,#N/A,FALSE,"DRAW";#N/A,#N/A,FALSE,"IDC";#N/A,#N/A,FALSE,"FIN";#N/A,#N/A,FALSE,"TAXES";#N/A,#N/A,FALSE,"DEPR";#N/A,#N/A,FALSE,"BS";#N/A,#N/A,FALSE,"Perf";#N/A,#N/A,FALSE,"ELOANS";#N/A,#N/A,FALSE,"RETURNS";#N/A,#N/A,FALSE,"ENE";#N/A,#N/A,FALSE,"EINC";#N/A,#N/A,FALSE,"DSCR"}</definedName>
    <definedName name="wrn.Ergebnisbericht_UBA." localSheetId="12" hidden="1">{"Ergebnisbericht_UBA",#N/A,FALSE,"MB"}</definedName>
    <definedName name="wrn.Ergebnisbericht_UBA." hidden="1">{"Ergebnisbericht_UBA",#N/A,FALSE,"MB"}</definedName>
    <definedName name="wrn.Europe." localSheetId="12"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12" hidden="1">{"Eur Base Top",#N/A,FALSE,"Europe Base";"Eur Base Bottom",#N/A,FALSE,"Europe Base"}</definedName>
    <definedName name="wrn.Europe._.Base." hidden="1">{"Eur Base Top",#N/A,FALSE,"Europe Base";"Eur Base Bottom",#N/A,FALSE,"Europe Base"}</definedName>
    <definedName name="wrn.Europe._.Set." localSheetId="12" hidden="1">{"IS w Ratios",#N/A,FALSE,"Europe";"PF CF Europe",#N/A,FALSE,"Europe";"DCF Eur Matrix",#N/A,FALSE,"Europe"}</definedName>
    <definedName name="wrn.Europe._.Set." hidden="1">{"IS w Ratios",#N/A,FALSE,"Europe";"PF CF Europe",#N/A,FALSE,"Europe";"DCF Eur Matrix",#N/A,FALSE,"Europe"}</definedName>
    <definedName name="wrn.Everything." localSheetId="12" hidden="1">{"Hovedbudgettet",#N/A,TRUE,"BUDGET95";"Elektronik",#N/A,TRUE,"BUDGET95";"Mekanik",#N/A,TRUE,"BUDGET95";"FSS",#N/A,TRUE,"BUDGET95"}</definedName>
    <definedName name="wrn.Everything." hidden="1">{"Hovedbudgettet",#N/A,TRUE,"BUDGET95";"Elektronik",#N/A,TRUE,"BUDGET95";"Mekanik",#N/A,TRUE,"BUDGET95";"FSS",#N/A,TRUE,"BUDGET95"}</definedName>
    <definedName name="wrn.Everything._1" localSheetId="12" hidden="1">{"Hovedbudgettet",#N/A,TRUE,"BUDGET95";"Elektronik",#N/A,TRUE,"BUDGET95";"Mekanik",#N/A,TRUE,"BUDGET95";"FSS",#N/A,TRUE,"BUDGET95"}</definedName>
    <definedName name="wrn.Everything._1" hidden="1">{"Hovedbudgettet",#N/A,TRUE,"BUDGET95";"Elektronik",#N/A,TRUE,"BUDGET95";"Mekanik",#N/A,TRUE,"BUDGET95";"FSS",#N/A,TRUE,"BUDGET95"}</definedName>
    <definedName name="wrn.Exports." localSheetId="12"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Far._.East._.Set." localSheetId="12"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E._.Sensitivity." localSheetId="12" hidden="1">{"Far East Top",#N/A,FALSE,"FE Model";"Far East Mid",#N/A,FALSE,"FE Model";"Far East Base",#N/A,FALSE,"FE Model"}</definedName>
    <definedName name="wrn.FE._.Sensitivity." hidden="1">{"Far East Top",#N/A,FALSE,"FE Model";"Far East Mid",#N/A,FALSE,"FE Model";"Far East Base",#N/A,FALSE,"FE Model"}</definedName>
    <definedName name="wrn.for._.TenneT." localSheetId="1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localSheetId="12"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1"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ecast._.Q1." localSheetId="12" hidden="1">{"cover a","1q",FALSE,"Cover";"Op Earn Mgd Q1",#N/A,FALSE,"Op-Earn (Mng)";"Op Earn Rpt Q1",#N/A,FALSE,"Op-Earn (Rpt)";"Loans",#N/A,FALSE,"Loans";"Credit Costs",#N/A,FALSE,"CCosts";"Net Interest Margin",#N/A,FALSE,"Margin";"Nonint Income",#N/A,FALSE,"NonII";"Nonint Exp",#N/A,FALSE,"NonIE";"Valuation",#N/A,FALSE,"Valuation"}</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localSheetId="12" hidden="1">{"cover a","2q",FALSE,"Cover";"Op Earn Mgd Q2",#N/A,FALSE,"Op-Earn (Mng)";"Op Earn Rpt Q2",#N/A,FALSE,"Op-Earn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localSheetId="1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localSheetId="12" hidden="1">{"cover a","3q",FALSE,"Cover";"Op Earn Mgd Q3",#N/A,FALSE,"Op-Earn (Mng)";"Op Earn Rpt Q3",#N/A,FALSE,"Op-Earn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localSheetId="12" hidden="1">{"cover a","4q",FALSE,"Cover";"Op Earn Mgd Q4",#N/A,FALSE,"Op-Earn (Mng)";"Op Earn Rpt Q4",#N/A,FALSE,"Op-Earn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localSheetId="12"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ull." localSheetId="12" hidden="1">{#N/A,#N/A,FALSE,"Cover";"outputs total",#N/A,FALSE,"Outputs"}</definedName>
    <definedName name="wrn.Full." hidden="1">{#N/A,#N/A,FALSE,"Cover";"outputs total",#N/A,FALSE,"Outputs"}</definedName>
    <definedName name="wrn.Full._.Model." localSheetId="12" hidden="1">{#N/A,#N/A,TRUE,"Cover Sheet ";#N/A,#N/A,TRUE,"INPUTS";#N/A,#N/A,TRUE,"OUTPUTS"}</definedName>
    <definedName name="wrn.Full._.Model." hidden="1">{#N/A,#N/A,TRUE,"Cover Sheet ";#N/A,#N/A,TRUE,"INPUTS";#N/A,#N/A,TRUE,"OUTPUTS"}</definedName>
    <definedName name="wrn.Full._.report." localSheetId="12" hidden="1">{"multiple",#N/A,FALSE,"client (2)";"margins",#N/A,FALSE,"client (2)";"data",#N/A,FALSE,"client (2)";"multiple",#N/A,FALSE,"client";"margins",#N/A,FALSE,"client";"data",#N/A,FALSE,"client"}</definedName>
    <definedName name="wrn.Full._.report." hidden="1">{"multiple",#N/A,FALSE,"client (2)";"margins",#N/A,FALSE,"client (2)";"data",#N/A,FALSE,"client (2)";"multiple",#N/A,FALSE,"client";"margins",#N/A,FALSE,"client";"data",#N/A,FALSE,"client"}</definedName>
    <definedName name="wrn.Full._.without._.data." localSheetId="12"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Generation._.Sheet." localSheetId="12" hidden="1">{"Gen Sheet",#N/A,FALSE,"Gen Sheet"}</definedName>
    <definedName name="wrn.Generation._.Sheet." hidden="1">{"Gen Sheet",#N/A,FALSE,"Gen Sheet"}</definedName>
    <definedName name="wrn.GRAPHS." localSheetId="12" hidden="1">{#N/A,#N/A,FALSE,"ACQ_GRAPHS";#N/A,#N/A,FALSE,"T_1 GRAPHS";#N/A,#N/A,FALSE,"T_2 GRAPHS";#N/A,#N/A,FALSE,"COMB_GRAPHS"}</definedName>
    <definedName name="wrn.GRAPHS." hidden="1">{#N/A,#N/A,FALSE,"ACQ_GRAPHS";#N/A,#N/A,FALSE,"T_1 GRAPHS";#N/A,#N/A,FALSE,"T_2 GRAPHS";#N/A,#N/A,FALSE,"COMB_GRAPHS"}</definedName>
    <definedName name="wrn.HEW." localSheetId="12" hidden="1">{#N/A,#N/A,FALSE,"Cover";#N/A,#N/A,FALSE,"Sensit";#N/A,#N/A,FALSE,"HEW";#N/A,#N/A,FALSE,"Bilanz";#N/A,#N/A,FALSE,"Aufbringung";#N/A,#N/A,FALSE,"Absatz";#N/A,#N/A,FALSE,"Durchleitung";#N/A,#N/A,FALSE,"Konzession";#N/A,#N/A,FALSE,"Personal";#N/A,#N/A,FALSE,"WC ";#N/A,#N/A,FALSE,"Capex Deprec ";#N/A,#N/A,FALSE,"Steuern";#N/A,#N/A,FALSE," Rente";#N/A,#N/A,FALSE," EBITDA"}</definedName>
    <definedName name="wrn.HEW." hidden="1">{#N/A,#N/A,FALSE,"Cover";#N/A,#N/A,FALSE,"Sensit";#N/A,#N/A,FALSE,"HEW";#N/A,#N/A,FALSE,"Bilanz";#N/A,#N/A,FALSE,"Aufbringung";#N/A,#N/A,FALSE,"Absatz";#N/A,#N/A,FALSE,"Durchleitung";#N/A,#N/A,FALSE,"Konzession";#N/A,#N/A,FALSE,"Personal";#N/A,#N/A,FALSE,"WC ";#N/A,#N/A,FALSE,"Capex Deprec ";#N/A,#N/A,FALSE,"Steuern";#N/A,#N/A,FALSE," Rente";#N/A,#N/A,FALSE," EBITDA"}</definedName>
    <definedName name="wrn.HGW." localSheetId="12" hidden="1">{#N/A,#N/A,FALSE,"Cover";#N/A,#N/A,FALSE,"Gas";#N/A,#N/A,FALSE,"Umsatz";#N/A,#N/A,FALSE,"Kosten";#N/A,#N/A,FALSE,"Capex Deprec";#N/A,#N/A,FALSE,"WC";#N/A,#N/A,FALSE,"Rückstellungen";#N/A,#N/A,FALSE,"Rente";#N/A,#N/A,FALSE,"EBITDA"}</definedName>
    <definedName name="wrn.HGW." hidden="1">{#N/A,#N/A,FALSE,"Cover";#N/A,#N/A,FALSE,"Gas";#N/A,#N/A,FALSE,"Umsatz";#N/A,#N/A,FALSE,"Kosten";#N/A,#N/A,FALSE,"Capex Deprec";#N/A,#N/A,FALSE,"WC";#N/A,#N/A,FALSE,"Rückstellungen";#N/A,#N/A,FALSE,"Rente";#N/A,#N/A,FALSE,"EBITDA"}</definedName>
    <definedName name="wrn.Historical._.Cost._.PWC." localSheetId="12" hidden="1">{#N/A,#N/A,TRUE,"Cover His PWC";#N/A,#N/A,TRUE,"P&amp;L";#N/A,#N/A,TRUE,"BS";#N/A,#N/A,TRUE,"Depreciation";#N/A,#N/A,TRUE,"GRAPHS";#N/A,#N/A,TRUE,"DCF EBITDA Multiple";#N/A,#N/A,TRUE,"DCF Perpetual Growth"}</definedName>
    <definedName name="wrn.Historical._.Cost._.PWC." hidden="1">{#N/A,#N/A,TRUE,"Cover His PWC";#N/A,#N/A,TRUE,"P&amp;L";#N/A,#N/A,TRUE,"BS";#N/A,#N/A,TRUE,"Depreciation";#N/A,#N/A,TRUE,"GRAPHS";#N/A,#N/A,TRUE,"DCF EBITDA Multiple";#N/A,#N/A,TRUE,"DCF Perpetual Growth"}</definedName>
    <definedName name="wrn.Historical._.Cost._.PWC.1" localSheetId="12" hidden="1">{#N/A,#N/A,TRUE,"Cover His PWC";#N/A,#N/A,TRUE,"P&amp;L";#N/A,#N/A,TRUE,"BS";#N/A,#N/A,TRUE,"Depreciation";#N/A,#N/A,TRUE,"GRAPHS";#N/A,#N/A,TRUE,"DCF EBITDA Multiple";#N/A,#N/A,TRUE,"DCF Perpetual Growth"}</definedName>
    <definedName name="wrn.Historical._.Cost._.PWC.1" hidden="1">{#N/A,#N/A,TRUE,"Cover His PWC";#N/A,#N/A,TRUE,"P&amp;L";#N/A,#N/A,TRUE,"BS";#N/A,#N/A,TRUE,"Depreciation";#N/A,#N/A,TRUE,"GRAPHS";#N/A,#N/A,TRUE,"DCF EBITDA Multiple";#N/A,#N/A,TRUE,"DCF Perpetual Growth"}</definedName>
    <definedName name="wrn.Historical._.Cost._.TenneT." localSheetId="12" hidden="1">{#N/A,#N/A,TRUE,"Cover His T";#N/A,#N/A,TRUE,"P&amp;L";#N/A,#N/A,TRUE,"BS";#N/A,#N/A,TRUE,"Depreciation";#N/A,#N/A,TRUE,"GRAPHS";#N/A,#N/A,TRUE,"DCF EBITDA Multiple";#N/A,#N/A,TRUE,"DCF Perpetual Growth"}</definedName>
    <definedName name="wrn.Historical._.Cost._.TenneT." hidden="1">{#N/A,#N/A,TRUE,"Cover His T";#N/A,#N/A,TRUE,"P&amp;L";#N/A,#N/A,TRUE,"BS";#N/A,#N/A,TRUE,"Depreciation";#N/A,#N/A,TRUE,"GRAPHS";#N/A,#N/A,TRUE,"DCF EBITDA Multiple";#N/A,#N/A,TRUE,"DCF Perpetual Growth"}</definedName>
    <definedName name="wrn.Historical._.Cost._.TenneT.1" localSheetId="12" hidden="1">{#N/A,#N/A,TRUE,"Cover His T";#N/A,#N/A,TRUE,"P&amp;L";#N/A,#N/A,TRUE,"BS";#N/A,#N/A,TRUE,"Depreciation";#N/A,#N/A,TRUE,"GRAPHS";#N/A,#N/A,TRUE,"DCF EBITDA Multiple";#N/A,#N/A,TRUE,"DCF Perpetual Growth"}</definedName>
    <definedName name="wrn.Historical._.Cost._.TenneT.1" hidden="1">{#N/A,#N/A,TRUE,"Cover His T";#N/A,#N/A,TRUE,"P&amp;L";#N/A,#N/A,TRUE,"BS";#N/A,#N/A,TRUE,"Depreciation";#N/A,#N/A,TRUE,"GRAPHS";#N/A,#N/A,TRUE,"DCF EBITDA Multiple";#N/A,#N/A,TRUE,"DCF Perpetual Growth"}</definedName>
    <definedName name="wrn.Hyg._.Acq." localSheetId="12" hidden="1">{#N/A,#N/A,FALSE,"main";#N/A,#N/A,FALSE,"100% Cash";#N/A,#N/A,FALSE,"100% Stock"}</definedName>
    <definedName name="wrn.Hyg._.Acq." hidden="1">{#N/A,#N/A,FALSE,"main";#N/A,#N/A,FALSE,"100% Cash";#N/A,#N/A,FALSE,"100% Stock"}</definedName>
    <definedName name="wrn.Industry.xls." localSheetId="12" hidden="1">{#N/A,#N/A,FALSE,"Earnings";#N/A,#N/A,FALSE,"Overview";#N/A,#N/A,FALSE,"Summary";#N/A,#N/A,FALSE,"Summary II";#N/A,#N/A,FALSE,"R&amp;D";#N/A,#N/A,FALSE,"R&amp;D Forecast";#N/A,#N/A,FALSE,"Tax Adj";#N/A,#N/A,FALSE,"Goodwill";#N/A,#N/A,FALSE,"FX ";#N/A,#N/A,FALSE,"Consolidation";#N/A,#N/A,FALSE,"Provisions"}</definedName>
    <definedName name="wrn.Industry.xls." hidden="1">{#N/A,#N/A,FALSE,"Earnings";#N/A,#N/A,FALSE,"Overview";#N/A,#N/A,FALSE,"Summary";#N/A,#N/A,FALSE,"Summary II";#N/A,#N/A,FALSE,"R&amp;D";#N/A,#N/A,FALSE,"R&amp;D Forecast";#N/A,#N/A,FALSE,"Tax Adj";#N/A,#N/A,FALSE,"Goodwill";#N/A,#N/A,FALSE,"FX ";#N/A,#N/A,FALSE,"Consolidation";#N/A,#N/A,FALSE,"Provisions"}</definedName>
    <definedName name="wrn.international." hidden="1">{"sweden",#N/A,FALSE,"Sweden";"germany",#N/A,FALSE,"Germany";"portugal",#N/A,FALSE,"Portugal";"belgium",#N/A,FALSE,"Belgium";"japan",#N/A,FALSE,"Japan ";"italy",#N/A,FALSE,"Italy";"spain",#N/A,FALSE,"Spain";"korea",#N/A,FALSE,"Korea"}</definedName>
    <definedName name="wrn.Introduction." localSheetId="1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localSheetId="12"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1"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taly." localSheetId="12"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G._.FE._.Dollar." localSheetId="12" hidden="1">{"JG FE Top",#N/A,FALSE,"JG FE $";"JG FE Bottom",#N/A,FALSE,"JG FE $"}</definedName>
    <definedName name="wrn.JG._.FE._.Dollar." hidden="1">{"JG FE Top",#N/A,FALSE,"JG FE $";"JG FE Bottom",#N/A,FALSE,"JG FE $"}</definedName>
    <definedName name="wrn.JG._.FE._.Yen." localSheetId="12" hidden="1">{"JG FE Top",#N/A,FALSE,"JG FE ¥";"JG FE Bottom",#N/A,FALSE,"JG FE ¥"}</definedName>
    <definedName name="wrn.JG._.FE._.Yen." hidden="1">{"JG FE Top",#N/A,FALSE,"JG FE ¥";"JG FE Bottom",#N/A,FALSE,"JG FE ¥"}</definedName>
    <definedName name="wrn.KKW." localSheetId="12" hidden="1">{#N/A,#N/A,FALSE,"Cover";#N/A,#N/A,FALSE,"KKW Sum";#N/A,#N/A,FALSE,"KKW Basisdaten";#N/A,#N/A,FALSE,"DEPRKKW";#N/A,#N/A,FALSE,"Krü";#N/A,#N/A,FALSE,"Bru";#N/A,#N/A,FALSE,"Bro";#N/A,#N/A,FALSE,"Sta"}</definedName>
    <definedName name="wrn.KKW." hidden="1">{#N/A,#N/A,FALSE,"Cover";#N/A,#N/A,FALSE,"KKW Sum";#N/A,#N/A,FALSE,"KKW Basisdaten";#N/A,#N/A,FALSE,"DEPRKKW";#N/A,#N/A,FALSE,"Krü";#N/A,#N/A,FALSE,"Bru";#N/A,#N/A,FALSE,"Bro";#N/A,#N/A,FALSE,"Sta"}</definedName>
    <definedName name="wrn.lbo." localSheetId="12"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1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12"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MANGEMENT._.REPORT._.PAGE." localSheetId="12" hidden="1">{"MGTREP",#N/A,FALSE,"MGT REPORT"}</definedName>
    <definedName name="wrn.MANGEMENT._.REPORT._.PAGE." hidden="1">{"MGTREP",#N/A,FALSE,"MGT REPORT"}</definedName>
    <definedName name="wrn.MASTER." localSheetId="12" hidden="1">{#N/A,#N/A,FALSE,"97master"}</definedName>
    <definedName name="wrn.MASTER." hidden="1">{#N/A,#N/A,FALSE,"97master"}</definedName>
    <definedName name="wrn.May._.21." localSheetId="1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localSheetId="12"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ERGER._.PLANS." localSheetId="12"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OBIL." localSheetId="12" hidden="1">{"quarter",#N/A,FALSE,"MOB"}</definedName>
    <definedName name="wrn.MOBIL." hidden="1">{"quarter",#N/A,FALSE,"MOB"}</definedName>
    <definedName name="wrn.mobile." hidden="1">{#N/A,#N/A,FALSE,"Denmark";#N/A,#N/A,FALSE,"Denmark"}</definedName>
    <definedName name="wrn.MoD._.Summary." hidden="1">{"Summary sheet",#N/A,TRUE,"Output pres";"Proforma 1 and 2",#N/A,TRUE,"Ratios";"Proforma 3,4 and 5",#N/A,TRUE,"FS";"Proforma 8,9 and 10",#N/A,TRUE,"Calcs"}</definedName>
    <definedName name="wrn.model." localSheetId="12" hidden="1">{"basic",#N/A,FALSE,"BASIC"}</definedName>
    <definedName name="wrn.model." hidden="1">{"basic",#N/A,FALSE,"BASIC"}</definedName>
    <definedName name="wrn.MONTHLY._.MEMO." localSheetId="12" hidden="1">{"MEMO",#N/A,FALSE,"MEMO"}</definedName>
    <definedName name="wrn.MONTHLY._.MEMO." hidden="1">{"MEMO",#N/A,FALSE,"MEMO"}</definedName>
    <definedName name="wrn.NA._.Model._.T._.and._.B." localSheetId="12" hidden="1">{"NA Top",#N/A,FALSE,"NA Model";"NA Bottom",#N/A,FALSE,"NA Model"}</definedName>
    <definedName name="wrn.NA._.Model._.T._.and._.B." hidden="1">{"NA Top",#N/A,FALSE,"NA Model";"NA Bottom",#N/A,FALSE,"NA Model"}</definedName>
    <definedName name="wrn.NA_ULV._.Tand._.B." localSheetId="12" hidden="1">{"NA Top",#N/A,FALSE,"NA-ULV";"NA Bottom",#N/A,FALSE,"NA-ULV"}</definedName>
    <definedName name="wrn.NA_ULV._.Tand._.B." hidden="1">{"NA Top",#N/A,FALSE,"NA-ULV";"NA Bottom",#N/A,FALSE,"NA-ULV"}</definedName>
    <definedName name="wrn.North._.America._.Set." localSheetId="12"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offering." localSheetId="12" hidden="1">{"nwp1",#N/A,FALSE,"pro forma offering";"first sensitivity",#N/A,FALSE,"pro forma offering";"summary",#N/A,FALSE,"pro forma offering";"ownership",#N/A,FALSE,"pro forma offering";"pf1",#N/A,FALSE,"pro forma offering";"data tables",#N/A,FALSE,"pro forma offering"}</definedName>
    <definedName name="wrn.offering." hidden="1">{"nwp1",#N/A,FALSE,"pro forma offering";"first sensitivity",#N/A,FALSE,"pro forma offering";"summary",#N/A,FALSE,"pro forma offering";"ownership",#N/A,FALSE,"pro forma offering";"pf1",#N/A,FALSE,"pro forma offering";"data tables",#N/A,FALSE,"pro forma offering"}</definedName>
    <definedName name="wrn.Output." localSheetId="12"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s." localSheetId="12" hidden="1">{#N/A,#N/A,FALSE,"Outputs"}</definedName>
    <definedName name="wrn.outputs." hidden="1">{#N/A,#N/A,FALSE,"Outputs"}</definedName>
    <definedName name="wrn.PERPACKPG3." localSheetId="12" hidden="1">{"DJH3",#N/A,FALSE,"PFL00805";"PJB3",#N/A,FALSE,"PFL00805";"JMD3",#N/A,FALSE,"PFL00805";"DNB3",#N/A,FALSE,"PFL00805";"MJP3",#N/A,FALSE,"PFL00805";"RAB3",#N/A,FALSE,"PFL00805";"GJW3",#N/A,FALSE,"PFL00805";"MASTER3",#N/A,FALSE,"PFL00805"}</definedName>
    <definedName name="wrn.PERPACKPG3." hidden="1">{"DJH3",#N/A,FALSE,"PFL00805";"PJB3",#N/A,FALSE,"PFL00805";"JMD3",#N/A,FALSE,"PFL00805";"DNB3",#N/A,FALSE,"PFL00805";"MJP3",#N/A,FALSE,"PFL00805";"RAB3",#N/A,FALSE,"PFL00805";"GJW3",#N/A,FALSE,"PFL00805";"MASTER3",#N/A,FALSE,"PFL00805"}</definedName>
    <definedName name="wrn.PLAN._.SECTION." localSheetId="12" hidden="1">{"PLAN96",#N/A,FALSE,"96PLAN"}</definedName>
    <definedName name="wrn.PLAN._.SECTION." hidden="1">{"PLAN96",#N/A,FALSE,"96PLAN"}</definedName>
    <definedName name="wrn.plbscf." localSheetId="12" hidden="1">{"p_l",#N/A,FALSE,"Summary Accounts"}</definedName>
    <definedName name="wrn.plbscf." hidden="1">{"p_l",#N/A,FALSE,"Summary Accounts"}</definedName>
    <definedName name="wrn.PrimeCo." hidden="1">{"print 1",#N/A,FALSE,"PrimeCo PCS";"print 2",#N/A,FALSE,"PrimeCo PCS";"valuation",#N/A,FALSE,"PrimeCo PCS"}</definedName>
    <definedName name="wrn.Print." localSheetId="12" hidden="1">{"vi1",#N/A,FALSE,"Financial Statements";"vi2",#N/A,FALSE,"Financial Statements";#N/A,#N/A,FALSE,"DCF"}</definedName>
    <definedName name="wrn.Print." hidden="1">{"vi1",#N/A,FALSE,"Financial Statements";"vi2",#N/A,FALSE,"Financial Statements";#N/A,#N/A,FALSE,"DCF"}</definedName>
    <definedName name="wrn.Print._.All." localSheetId="12" hidden="1">{#N/A,#N/A,FALSE,"Front";#N/A,#N/A,FALSE,"Summary";#N/A,#N/A,FALSE,"Trading";#N/A,#N/A,FALSE,"ProfitLoss";#N/A,#N/A,FALSE,"CashFlow";#N/A,#N/A,FALSE,"Balance";#N/A,#N/A,FALSE,"Finance";"Exit",#N/A,FALSE,"Exit"}</definedName>
    <definedName name="wrn.Print._.All." hidden="1">{#N/A,#N/A,FALSE,"Front";#N/A,#N/A,FALSE,"Summary";#N/A,#N/A,FALSE,"Trading";#N/A,#N/A,FALSE,"ProfitLoss";#N/A,#N/A,FALSE,"CashFlow";#N/A,#N/A,FALSE,"Balance";#N/A,#N/A,FALSE,"Finance";"Exit",#N/A,FALSE,"Exit"}</definedName>
    <definedName name="wrn.Print._.All._.Schedules." localSheetId="12"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definedName>
    <definedName name="wrn.Print._.All._.Schedules." hidden="1">{"SchA1",#N/A,FALSE,"Schedules";"SchA2",#N/A,FALSE,"Schedules";"SchB1",#N/A,FALSE,"Schedules";"SchB2",#N/A,FALSE,"Schedules";"SchC1",#N/A,FALSE,"Schedules";"SchC2",#N/A,FALSE,"Schedules";"SchD1",#N/A,FALSE,"Schedules";"SchD2",#N/A,FALSE,"Schedules";"SchE1",#N/A,FALSE,"Schedules";"SchE2",#N/A,FALSE,"Schedules";"SchF1",#N/A,FALSE,"Schedules";"SchF2",#N/A,FALSE,"Schedules";"SchG1",#N/A,FALSE,"Schedules";"SchG2",#N/A,FALSE,"Schedules";"SchH1",#N/A,FALSE,"Schedules";"SchH2",#N/A,FALSE,"Schedules";"SchI1",#N/A,FALSE,"Schedules";"SchI2",#N/A,FALSE,"Schedules";"SchJ1",#N/A,FALSE,"Schedules";"SchJ2",#N/A,FALSE,"Schedules";"SchK1",#N/A,FALSE,"Schedules";"SchK2",#N/A,FALSE,"Schedules";"SchL1",#N/A,FALSE,"Schedules";"SchL2",#N/A,FALSE,"Schedules";"SchM1",#N/A,FALSE,"Schedules";"SchM2",#N/A,FALSE,"Schedules";"SchN1",#N/A,FALSE,"Schedules"}</definedName>
    <definedName name="wrn.Print._.Europe._.TandB." localSheetId="12" hidden="1">{"Print Top",#N/A,FALSE,"Europe Model";"Print Bottom",#N/A,FALSE,"Europe Model"}</definedName>
    <definedName name="wrn.Print._.Europe._.TandB." hidden="1">{"Print Top",#N/A,FALSE,"Europe Model";"Print Bottom",#N/A,FALSE,"Europe Model"}</definedName>
    <definedName name="wrn.Print._.FE._.T._.and._.B." localSheetId="12" hidden="1">{"Far East Top",#N/A,FALSE,"FE Model";"Far East Bottom",#N/A,FALSE,"FE Model"}</definedName>
    <definedName name="wrn.Print._.FE._.T._.and._.B." hidden="1">{"Far East Top",#N/A,FALSE,"FE Model";"Far East Bottom",#N/A,FALSE,"FE Model"}</definedName>
    <definedName name="wrn.print._.graphs." localSheetId="12"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out." localSheetId="12"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pages." hidden="1">{#N/A,#N/A,FALSE,"Spain MKT";#N/A,#N/A,FALSE,"Assumptions";#N/A,#N/A,FALSE,"Adve";#N/A,#N/A,FALSE,"E-Commerce";#N/A,#N/A,FALSE,"Opex";#N/A,#N/A,FALSE,"P&amp;L";#N/A,#N/A,FALSE,"FCF &amp; DCF"}</definedName>
    <definedName name="wrn.print._.raw._.data._.entry." localSheetId="12" hidden="1">{"inputs raw data",#N/A,TRUE,"INPUT"}</definedName>
    <definedName name="wrn.print._.raw._.data._.entry." hidden="1">{"inputs raw data",#N/A,TRUE,"INPUT"}</definedName>
    <definedName name="wrn.Print._.SchA." localSheetId="12" hidden="1">{"SchA1",#N/A,FALSE,"Schedules";"SchA2",#N/A,FALSE,"Schedules"}</definedName>
    <definedName name="wrn.Print._.SchA." hidden="1">{"SchA1",#N/A,FALSE,"Schedules";"SchA2",#N/A,FALSE,"Schedules"}</definedName>
    <definedName name="wrn.Print._.SchB." localSheetId="12" hidden="1">{"SchB1",#N/A,FALSE,"Schedules";"SchB2",#N/A,FALSE,"Schedules"}</definedName>
    <definedName name="wrn.Print._.SchB." hidden="1">{"SchB1",#N/A,FALSE,"Schedules";"SchB2",#N/A,FALSE,"Schedules"}</definedName>
    <definedName name="wrn.Print._.SchC." localSheetId="12" hidden="1">{"SchC1",#N/A,FALSE,"Schedules";"SchC2",#N/A,FALSE,"Schedules"}</definedName>
    <definedName name="wrn.Print._.SchC." hidden="1">{"SchC1",#N/A,FALSE,"Schedules";"SchC2",#N/A,FALSE,"Schedules"}</definedName>
    <definedName name="wrn.Print._.SchD." localSheetId="12" hidden="1">{"SchD1",#N/A,FALSE,"Schedules";"SchD2",#N/A,FALSE,"Schedules"}</definedName>
    <definedName name="wrn.Print._.SchD." hidden="1">{"SchD1",#N/A,FALSE,"Schedules";"SchD2",#N/A,FALSE,"Schedules"}</definedName>
    <definedName name="wrn.Print._.SchE." localSheetId="12" hidden="1">{"SchE1",#N/A,FALSE,"Schedules";"SchE2",#N/A,FALSE,"Schedules"}</definedName>
    <definedName name="wrn.Print._.SchE." hidden="1">{"SchE1",#N/A,FALSE,"Schedules";"SchE2",#N/A,FALSE,"Schedules"}</definedName>
    <definedName name="wrn.Print._.SchF." localSheetId="12" hidden="1">{"SchF1",#N/A,FALSE,"Schedules";"SchF2",#N/A,FALSE,"Schedules"}</definedName>
    <definedName name="wrn.Print._.SchF." hidden="1">{"SchF1",#N/A,FALSE,"Schedules";"SchF2",#N/A,FALSE,"Schedules"}</definedName>
    <definedName name="wrn.Print._.SchG." localSheetId="12" hidden="1">{"SchG1",#N/A,FALSE,"Schedules";"SchG2",#N/A,FALSE,"Schedules"}</definedName>
    <definedName name="wrn.Print._.SchG." hidden="1">{"SchG1",#N/A,FALSE,"Schedules";"SchG2",#N/A,FALSE,"Schedules"}</definedName>
    <definedName name="wrn.Print._.SchH." localSheetId="12" hidden="1">{"SchH1",#N/A,FALSE,"Schedules";"SchH2",#N/A,FALSE,"Schedules"}</definedName>
    <definedName name="wrn.Print._.SchH." hidden="1">{"SchH1",#N/A,FALSE,"Schedules";"SchH2",#N/A,FALSE,"Schedules"}</definedName>
    <definedName name="wrn.Print._.SchI." localSheetId="12" hidden="1">{"SchI1",#N/A,FALSE,"Schedules";"SchI2",#N/A,FALSE,"Schedules"}</definedName>
    <definedName name="wrn.Print._.SchI." hidden="1">{"SchI1",#N/A,FALSE,"Schedules";"SchI2",#N/A,FALSE,"Schedules"}</definedName>
    <definedName name="wrn.Print._.SchJ." localSheetId="12" hidden="1">{"SchJ1",#N/A,FALSE,"Schedules";"SchJ2",#N/A,FALSE,"Schedules"}</definedName>
    <definedName name="wrn.Print._.SchJ." hidden="1">{"SchJ1",#N/A,FALSE,"Schedules";"SchJ2",#N/A,FALSE,"Schedules"}</definedName>
    <definedName name="wrn.Print._.SchK." localSheetId="12" hidden="1">{"SchK1",#N/A,FALSE,"Schedules";"SchK2",#N/A,FALSE,"Schedules"}</definedName>
    <definedName name="wrn.Print._.SchK." hidden="1">{"SchK1",#N/A,FALSE,"Schedules";"SchK2",#N/A,FALSE,"Schedules"}</definedName>
    <definedName name="wrn.Print._.SchL." localSheetId="12" hidden="1">{"SchL1",#N/A,FALSE,"Schedules";"SchL2",#N/A,FALSE,"Schedules"}</definedName>
    <definedName name="wrn.Print._.SchL." hidden="1">{"SchL1",#N/A,FALSE,"Schedules";"SchL2",#N/A,FALSE,"Schedules"}</definedName>
    <definedName name="wrn.Print._.SchM." localSheetId="12" hidden="1">{"SchM1",#N/A,FALSE,"Schedules";"SchM2",#N/A,FALSE,"Schedules"}</definedName>
    <definedName name="wrn.Print._.SchM." hidden="1">{"SchM1",#N/A,FALSE,"Schedules";"SchM2",#N/A,FALSE,"Schedules"}</definedName>
    <definedName name="wrn.Print._.SchN." localSheetId="12" hidden="1">{"SchN1",#N/A,FALSE,"Schedules"}</definedName>
    <definedName name="wrn.Print._.SchN." hidden="1">{"SchN1",#N/A,FALSE,"Schedules"}</definedName>
    <definedName name="wrn.print._.standalone." localSheetId="12" hidden="1">{"standalone1",#N/A,FALSE,"DCFBase";"standalone2",#N/A,FALSE,"DCFBase"}</definedName>
    <definedName name="wrn.print._.standalone." hidden="1">{"standalone1",#N/A,FALSE,"DCFBase";"standalone2",#N/A,FALSE,"DCFBase"}</definedName>
    <definedName name="wrn.Print._.Summary." localSheetId="12" hidden="1">{"Summ1",#N/A,FALSE,"Summary"}</definedName>
    <definedName name="wrn.Print._.Summary." hidden="1">{"Summ1",#N/A,FALSE,"Summary"}</definedName>
    <definedName name="wrn.Print._.summary._.schedulea." localSheetId="12" hidden="1">{"summarized",#N/A,FALSE,"Group ohds inc systems";"summarized",#N/A,FALSE,"Group ohds exc systems";"summarized",#N/A,FALSE,"Systems"}</definedName>
    <definedName name="wrn.Print._.summary._.schedulea." hidden="1">{"summarized",#N/A,FALSE,"Group ohds inc systems";"summarized",#N/A,FALSE,"Group ohds exc systems";"summarized",#N/A,FALSE,"Systems"}</definedName>
    <definedName name="wrn.print._.summary._.sheets." localSheetId="12" hidden="1">{"summary1",#N/A,TRUE,"Comps";"summary2",#N/A,TRUE,"Comps";"summary3",#N/A,TRUE,"Comps"}</definedName>
    <definedName name="wrn.print._.summary._.sheets." hidden="1">{"summary1",#N/A,TRUE,"Comps";"summary2",#N/A,TRUE,"Comps";"summary3",#N/A,TRUE,"Comps"}</definedName>
    <definedName name="wrn.Print.Out." localSheetId="12"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Buyer." localSheetId="12"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CSC." localSheetId="12" hidden="1">{"CSC_1",#N/A,FALSE,"CSC Outputs";"CSC_2",#N/A,FALSE,"CSC Outputs"}</definedName>
    <definedName name="wrn.Print_CSC." hidden="1">{"CSC_1",#N/A,FALSE,"CSC Outputs";"CSC_2",#N/A,FALSE,"CSC Outputs"}</definedName>
    <definedName name="wrn.Print_CSC2" localSheetId="12" hidden="1">{"CSC_1",#N/A,FALSE,"CSC Outputs";"CSC_2",#N/A,FALSE,"CSC Outputs"}</definedName>
    <definedName name="wrn.Print_CSC2" hidden="1">{"CSC_1",#N/A,FALSE,"CSC Outputs";"CSC_2",#N/A,FALSE,"CSC Outputs"}</definedName>
    <definedName name="wrn.Print_model." localSheetId="12"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localSheetId="12"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all." localSheetId="12" hidden="1">{"projections1",#N/A,FALSE,"projections";"dcf2",#N/A,FALSE,"dcf";"dcf no profit sharing",#N/A,FALSE,"dcf no profit sharing";"avp1",#N/A,FALSE,"avp"}</definedName>
    <definedName name="wrn.printall." hidden="1">{"projections1",#N/A,FALSE,"projections";"dcf2",#N/A,FALSE,"dcf";"dcf no profit sharing",#N/A,FALSE,"dcf no profit sharing";"avp1",#N/A,FALSE,"avp"}</definedName>
    <definedName name="wrn.PrintCap." localSheetId="12" hidden="1">{"page1",#N/A,FALSE,"Capital";"page2",#N/A,FALSE,"Capital";"page3",#N/A,FALSE,"Capital"}</definedName>
    <definedName name="wrn.PrintCap." hidden="1">{"page1",#N/A,FALSE,"Capital";"page2",#N/A,FALSE,"Capital";"page3",#N/A,FALSE,"Capital"}</definedName>
    <definedName name="wrn.PROFIT._.AND._.LOSS." localSheetId="12" hidden="1">{"Orders Received",#N/A,FALSE,"P&amp;L";"Orders Received - By Quarter",#N/A,FALSE,"P&amp;L";"Sales",#N/A,FALSE,"P&amp;L";"Sales - By Quarter",#N/A,FALSE,"P&amp;L";"Cost Of Sales",#N/A,FALSE,"P&amp;L";"Cost Of Sales - By Quarter",#N/A,FALSE,"P&amp;L";"Marketing",#N/A,FALSE,"P&amp;L";"Marketing - By Quarter",#N/A,FALSE,"P&amp;L";"Tendering",#N/A,FALSE,"P&amp;L";"Tendering - By Quarter",#N/A,FALSE,"P&amp;L";"Admin &amp; Support",#N/A,FALSE,"P&amp;L";"Admin &amp; Support - By Quarter",#N/A,FALSE,"P&amp;L";"Technical",#N/A,FALSE,"P&amp;L";"Technical - By Quarter",#N/A,FALSE,"P&amp;L";"Divisional Admin",#N/A,FALSE,"P&amp;L";"Divisional Admin - By Quarter",#N/A,FALSE,"P&amp;L";"Operating Expenses",#N/A,FALSE,"P&amp;L";"Operating Expenses - By Quarter",#N/A,FALSE,"P&amp;L";"Accommodation",#N/A,FALSE,"P&amp;L";"Accommodation - By Quarter",#N/A,FALSE,"P&amp;L";"Miscellaneous",#N/A,FALSE,"P&amp;L";"Interest",#N/A,FALSE,"P&amp;L"}</definedName>
    <definedName name="wrn.PROFIT._.AND._.LOSS." hidden="1">{"Orders Received",#N/A,FALSE,"P&amp;L";"Orders Received - By Quarter",#N/A,FALSE,"P&amp;L";"Sales",#N/A,FALSE,"P&amp;L";"Sales - By Quarter",#N/A,FALSE,"P&amp;L";"Cost Of Sales",#N/A,FALSE,"P&amp;L";"Cost Of Sales - By Quarter",#N/A,FALSE,"P&amp;L";"Marketing",#N/A,FALSE,"P&amp;L";"Marketing - By Quarter",#N/A,FALSE,"P&amp;L";"Tendering",#N/A,FALSE,"P&amp;L";"Tendering - By Quarter",#N/A,FALSE,"P&amp;L";"Admin &amp; Support",#N/A,FALSE,"P&amp;L";"Admin &amp; Support - By Quarter",#N/A,FALSE,"P&amp;L";"Technical",#N/A,FALSE,"P&amp;L";"Technical - By Quarter",#N/A,FALSE,"P&amp;L";"Divisional Admin",#N/A,FALSE,"P&amp;L";"Divisional Admin - By Quarter",#N/A,FALSE,"P&amp;L";"Operating Expenses",#N/A,FALSE,"P&amp;L";"Operating Expenses - By Quarter",#N/A,FALSE,"P&amp;L";"Accommodation",#N/A,FALSE,"P&amp;L";"Accommodation - By Quarter",#N/A,FALSE,"P&amp;L";"Miscellaneous",#N/A,FALSE,"P&amp;L";"Interest",#N/A,FALSE,"P&amp;L"}</definedName>
    <definedName name="wrn.PROFIT_AND_LOSS_._.SUMMARY." localSheetId="12" hidden="1">{"P&amp;L",#N/A,FALSE,"P&amp;L";"P&amp;L - By Quarter",#N/A,FALSE,"P&amp;L"}</definedName>
    <definedName name="wrn.PROFIT_AND_LOSS_._.SUMMARY." hidden="1">{"P&amp;L",#N/A,FALSE,"P&amp;L";"P&amp;L - By Quarter",#N/A,FALSE,"P&amp;L"}</definedName>
    <definedName name="wrn.ProMonte." localSheetId="12"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Pulp." localSheetId="12" hidden="1">{"Pulp Production",#N/A,FALSE,"Pulp";"Pulp Earnings",#N/A,FALSE,"Pulp"}</definedName>
    <definedName name="wrn.Pulp." hidden="1">{"Pulp Production",#N/A,FALSE,"Pulp";"Pulp Earnings",#N/A,FALSE,"Pulp"}</definedName>
    <definedName name="wrn.Qtr._.Op._.Q1." localSheetId="12" hidden="1">{"Qtr Op Mgd Q1",#N/A,FALSE,"Qtr-Op (Mng)";"Qtr Op Rpt Q1",#N/A,FALSE,"Qtr-Op (Rpt)";"Operating Vs Reported",#N/A,FALSE,"Rpt-Op Inc"}</definedName>
    <definedName name="wrn.Qtr._.Op._.Q1." hidden="1">{"Qtr Op Mgd Q1",#N/A,FALSE,"Qtr-Op (Mng)";"Qtr Op Rpt Q1",#N/A,FALSE,"Qtr-Op (Rpt)";"Operating Vs Reported",#N/A,FALSE,"Rpt-Op Inc"}</definedName>
    <definedName name="wrn.Qtr._.Op._.Q2." localSheetId="12" hidden="1">{"Qtr Op Mgd Q2",#N/A,FALSE,"Qtr-Op (Mng)";"Qtr Op Rpt Q2",#N/A,FALSE,"Qtr-Op (Rpt)";"Operating Vs Reported",#N/A,FALSE,"Rpt-Op Inc"}</definedName>
    <definedName name="wrn.Qtr._.Op._.Q2." hidden="1">{"Qtr Op Mgd Q2",#N/A,FALSE,"Qtr-Op (Mng)";"Qtr Op Rpt Q2",#N/A,FALSE,"Qtr-Op (Rpt)";"Operating Vs Reported",#N/A,FALSE,"Rpt-Op Inc"}</definedName>
    <definedName name="wrn.Qtr._.Op._.Q3." localSheetId="12" hidden="1">{"Qtr Op Mgd Q3",#N/A,FALSE,"Qtr-Op (Mng)";"Qtr Op Rpt Q3",#N/A,FALSE,"Qtr-Op (Rpt)";"Operating Vs Reported",#N/A,FALSE,"Rpt-Op Inc"}</definedName>
    <definedName name="wrn.Qtr._.Op._.Q3." hidden="1">{"Qtr Op Mgd Q3",#N/A,FALSE,"Qtr-Op (Mng)";"Qtr Op Rpt Q3",#N/A,FALSE,"Qtr-Op (Rpt)";"Operating Vs Reported",#N/A,FALSE,"Rpt-Op Inc"}</definedName>
    <definedName name="wrn.Qtr._.Op._.Q4." localSheetId="12" hidden="1">{"Qtr Op Mgd Q3",#N/A,FALSE,"Qtr-Op (Mng)";"Qtr Op Rpt Q4",#N/A,FALSE,"Qtr-Op (Rpt)";"Operating Vs Reported",#N/A,FALSE,"Rpt-Op Inc"}</definedName>
    <definedName name="wrn.Qtr._.Op._.Q4." hidden="1">{"Qtr Op Mgd Q3",#N/A,FALSE,"Qtr-Op (Mng)";"Qtr Op Rpt Q4",#N/A,FALSE,"Qtr-Op (Rpt)";"Operating Vs Reported",#N/A,FALSE,"Rpt-Op Inc"}</definedName>
    <definedName name="wrn.Qtr._.Op._Q2a." localSheetId="12" hidden="1">{"Qtr Op Mgd Q2",#N/A,FALSE,"Qtr-Op (Mng)";"Qtr Op Rpt Q2",#N/A,FALSE,"Qtr-Op (Rpt)";"Operating Vs Reported",#N/A,FALSE,"Rpt-Op Inc"}</definedName>
    <definedName name="wrn.Qtr._.Op._Q2a." hidden="1">{"Qtr Op Mgd Q2",#N/A,FALSE,"Qtr-Op (Mng)";"Qtr Op Rpt Q2",#N/A,FALSE,"Qtr-Op (Rpt)";"Operating Vs Reported",#N/A,FALSE,"Rpt-Op Inc"}</definedName>
    <definedName name="wrn.Qtr_.Op._.Q4." localSheetId="12" hidden="1">{"Qtr Op Mgd Q3",#N/A,FALSE,"Qtr-Op (Mng)";"Qtr Op Rpt Q4",#N/A,FALSE,"Qtr-Op (Rpt)";"Operating Vs Reported",#N/A,FALSE,"Rpt-Op Inc"}</definedName>
    <definedName name="wrn.Qtr_.Op._.Q4." hidden="1">{"Qtr Op Mgd Q3",#N/A,FALSE,"Qtr-Op (Mng)";"Qtr Op Rpt Q4",#N/A,FALSE,"Qtr-Op (Rpt)";"Operating Vs Reported",#N/A,FALSE,"Rpt-Op Inc"}</definedName>
    <definedName name="wrn.rapport._.1." hidden="1">{#N/A,#N/A,TRUE,"Forecast &amp; Analysis";#N/A,#N/A,TRUE,"Market Values";#N/A,#N/A,TRUE,"Ratios";#N/A,#N/A,TRUE,"Regressions";#N/A,#N/A,TRUE,"Market Values";#N/A,#N/A,TRUE,"Parameters &amp; Results"}</definedName>
    <definedName name="wrn.ratios." localSheetId="12" hidden="1">{"ratios",#N/A,FALSE,"Summary Accounts"}</definedName>
    <definedName name="wrn.ratios." hidden="1">{"ratios",#N/A,FALSE,"Summary Accounts"}</definedName>
    <definedName name="wrn.rep." localSheetId="12" hidden="1">{"test",#N/A,FALSE,"Y";"test2",#N/A,FALSE,"Y"}</definedName>
    <definedName name="wrn.rep." hidden="1">{"test",#N/A,FALSE,"Y";"test2",#N/A,FALSE,"Y"}</definedName>
    <definedName name="wrn.Replacement._.Cost." localSheetId="12" hidden="1">{#N/A,#N/A,TRUE,"Cover Repl";#N/A,#N/A,TRUE,"P&amp;L";#N/A,#N/A,TRUE,"P&amp;L (2)";#N/A,#N/A,TRUE,"BS";#N/A,#N/A,TRUE,"Depreciation";#N/A,#N/A,TRUE,"GRAPHS";#N/A,#N/A,TRUE,"DCF EBITDA Multiple";#N/A,#N/A,TRUE,"DCF Perpetual Growth"}</definedName>
    <definedName name="wrn.Replacement._.Cost." hidden="1">{#N/A,#N/A,TRUE,"Cover Repl";#N/A,#N/A,TRUE,"P&amp;L";#N/A,#N/A,TRUE,"P&amp;L (2)";#N/A,#N/A,TRUE,"BS";#N/A,#N/A,TRUE,"Depreciation";#N/A,#N/A,TRUE,"GRAPHS";#N/A,#N/A,TRUE,"DCF EBITDA Multiple";#N/A,#N/A,TRUE,"DCF Perpetual Growth"}</definedName>
    <definedName name="wrn.Replacement._.Cost.1" localSheetId="12" hidden="1">{#N/A,#N/A,TRUE,"Cover Repl";#N/A,#N/A,TRUE,"P&amp;L";#N/A,#N/A,TRUE,"P&amp;L (2)";#N/A,#N/A,TRUE,"BS";#N/A,#N/A,TRUE,"Depreciation";#N/A,#N/A,TRUE,"GRAPHS";#N/A,#N/A,TRUE,"DCF EBITDA Multiple";#N/A,#N/A,TRUE,"DCF Perpetual Growth"}</definedName>
    <definedName name="wrn.Replacement._.Cost.1" hidden="1">{#N/A,#N/A,TRUE,"Cover Repl";#N/A,#N/A,TRUE,"P&amp;L";#N/A,#N/A,TRUE,"P&amp;L (2)";#N/A,#N/A,TRUE,"BS";#N/A,#N/A,TRUE,"Depreciation";#N/A,#N/A,TRUE,"GRAPHS";#N/A,#N/A,TRUE,"DCF EBITDA Multiple";#N/A,#N/A,TRUE,"DCF Perpetual Growth"}</definedName>
    <definedName name="wrn.Report." localSheetId="12" hidden="1">{#N/A,#N/A,FALSE,"COVER";#N/A,#N/A,FALSE,"FORECAST";#N/A,#N/A,FALSE,"VALUATION";#N/A,#N/A,FALSE,"FY ANALYSIS ";#N/A,#N/A,FALSE," HY ANALYSIS"}</definedName>
    <definedName name="wrn.Report." hidden="1">{#N/A,#N/A,FALSE,"COVER";#N/A,#N/A,FALSE,"FORECAST";#N/A,#N/A,FALSE,"VALUATION";#N/A,#N/A,FALSE,"FY ANALYSIS ";#N/A,#N/A,FALSE," HY ANALYSIS"}</definedName>
    <definedName name="wrn.Revenue." localSheetId="12" hidden="1">{#N/A,#N/A,TRUE,"WW SUMMARY";#N/A,#N/A,TRUE,"DOMESTIC";#N/A,#N/A,TRUE,"INT'L";#N/A,#N/A,TRUE,"WW OEM";#N/A,#N/A,TRUE,"WW TIER 1";#N/A,#N/A,TRUE,"WW TIER 2";#N/A,#N/A,TRUE,"WW BAY"}</definedName>
    <definedName name="wrn.Revenue." hidden="1">{#N/A,#N/A,TRUE,"WW SUMMARY";#N/A,#N/A,TRUE,"DOMESTIC";#N/A,#N/A,TRUE,"INT'L";#N/A,#N/A,TRUE,"WW OEM";#N/A,#N/A,TRUE,"WW TIER 1";#N/A,#N/A,TRUE,"WW TIER 2";#N/A,#N/A,TRUE,"WW BAY"}</definedName>
    <definedName name="wrn.Roll." localSheetId="12" hidden="1">{#N/A,#N/A,FALSE,"ROLLING SALES WKDY "}</definedName>
    <definedName name="wrn.Roll." hidden="1">{#N/A,#N/A,FALSE,"ROLLING SALES WKDY "}</definedName>
    <definedName name="wrn.S3." localSheetId="12" hidden="1">{"Druck HORE","Worst Case 483K",FALSE,"HORE Schema"}</definedName>
    <definedName name="wrn.S3." hidden="1">{"Druck HORE","Worst Case 483K",FALSE,"HORE Schema"}</definedName>
    <definedName name="wrn.S4." localSheetId="12" hidden="1">{"Druck HORE","HL 503.000",FALSE,"HORE Schema"}</definedName>
    <definedName name="wrn.S4." hidden="1">{"Druck HORE","HL 503.000",FALSE,"HORE Schema"}</definedName>
    <definedName name="wrn.SCA._.Acq.." localSheetId="12" hidden="1">{#N/A,#N/A,FALSE,"main";#N/A,#N/A,FALSE,"Pooling";#N/A,#N/A,FALSE,"Purchase"}</definedName>
    <definedName name="wrn.SCA._.Acq.." hidden="1">{#N/A,#N/A,FALSE,"main";#N/A,#N/A,FALSE,"Pooling";#N/A,#N/A,FALSE,"Purchase"}</definedName>
    <definedName name="wrn.SCA._.AcqDisv." localSheetId="12" hidden="1">{#N/A,#N/A,FALSE,"main";#N/A,#N/A,FALSE,"Purchase"}</definedName>
    <definedName name="wrn.SCA._.AcqDisv." hidden="1">{#N/A,#N/A,FALSE,"main";#N/A,#N/A,FALSE,"Purchase"}</definedName>
    <definedName name="wrn.sensitivity." localSheetId="12" hidden="1">{"sensitivity",#N/A,FALSE,"Sensitivity"}</definedName>
    <definedName name="wrn.sensitivity." hidden="1">{"sensitivity",#N/A,FALSE,"Sensitivity"}</definedName>
    <definedName name="wrn.SKSCS1." localSheetId="12"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oft._.Drinks." localSheetId="12"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tandard." localSheetId="12" hidden="1">{"Financials",#N/A,FALSE,"Financials";"AVP",#N/A,FALSE,"AVP";"DCF",#N/A,FALSE,"DCF";"CSC",#N/A,FALSE,"CSC";"Deal_Comp",#N/A,FALSE,"DealComp"}</definedName>
    <definedName name="wrn.Standard." hidden="1">{"Financials",#N/A,FALSE,"Financials";"AVP",#N/A,FALSE,"AVP";"DCF",#N/A,FALSE,"DCF";"CSC",#N/A,FALSE,"CSC";"Deal_Comp",#N/A,FALSE,"DealComp"}</definedName>
    <definedName name="wrn.Summ_Assum_Graphs." hidden="1">{#N/A,#N/A,TRUE,"Initial";#N/A,#N/A,TRUE,"Graphs"}</definedName>
    <definedName name="wrn.SUMMARY." localSheetId="12" hidden="1">{"BS",#N/A,FALSE,"USA"}</definedName>
    <definedName name="wrn.SUMMARY." hidden="1">{"BS",#N/A,FALSE,"USA"}</definedName>
    <definedName name="wrn.Summary._.with._.short._.outputs." localSheetId="12"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_.with._.short._.outputs." hidden="1">{#N/A,#N/A,FALSE,"Cover";"Short outputs",#N/A,FALSE,"Outputs";#N/A,#N/A,FALSE,"Control (In)";"tesco summary",#N/A,FALSE,"Tesco";"Outputs and Co summaries",#N/A,FALSE,"Sainsbury";"Outputs and Co Summaries",#N/A,FALSE,"Carrefour";"Outputs and Co summaries",#N/A,FALSE,"Co D";"Outputs and Co summaries",#N/A,FALSE,"Co E"}</definedName>
    <definedName name="wrn.SummaryPgs." localSheetId="12"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TARGET._.DCF." localSheetId="12"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est." localSheetId="12" hidden="1">{"test2",#N/A,TRUE,"Prices"}</definedName>
    <definedName name="wrn.test." hidden="1">{"test2",#N/A,TRUE,"Prices"}</definedName>
    <definedName name="wrn.three._.year._.plan._.outputs." localSheetId="12" hidden="1">{"final plan",#N/A,FALSE,"Summary final for document";"change since original",#N/A,FALSE,"Summary final for document";"variance from 1999",#N/A,FALSE,"Summary final for document"}</definedName>
    <definedName name="wrn.three._.year._.plan._.outputs." hidden="1">{"final plan",#N/A,FALSE,"Summary final for document";"change since original",#N/A,FALSE,"Summary final for document";"variance from 1999",#N/A,FALSE,"Summary final for document"}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weety." localSheetId="12" hidden="1">{#N/A,#N/A,FALSE,"A&amp;E";#N/A,#N/A,FALSE,"HighTop";#N/A,#N/A,FALSE,"JG";#N/A,#N/A,FALSE,"RI";#N/A,#N/A,FALSE,"woHT";#N/A,#N/A,FALSE,"woHT&amp;JG"}</definedName>
    <definedName name="wrn.Tweety." hidden="1">{#N/A,#N/A,FALSE,"A&amp;E";#N/A,#N/A,FALSE,"HighTop";#N/A,#N/A,FALSE,"JG";#N/A,#N/A,FALSE,"RI";#N/A,#N/A,FALSE,"woHT";#N/A,#N/A,FALSE,"woHT&amp;JG"}</definedName>
    <definedName name="wrn.Umsatz." localSheetId="12" hidden="1">{#N/A,#N/A,FALSE,"Umsatz";#N/A,#N/A,FALSE,"Base V.02";#N/A,#N/A,FALSE,"Charts"}</definedName>
    <definedName name="wrn.Umsatz." hidden="1">{#N/A,#N/A,FALSE,"Umsatz";#N/A,#N/A,FALSE,"Base V.02";#N/A,#N/A,FALSE,"Charts"}</definedName>
    <definedName name="wrn.UTL._.Position." localSheetId="12" hidden="1">{"UTL effect",#N/A,FALSE,"Sensitivity"}</definedName>
    <definedName name="wrn.UTL._.Position." hidden="1">{"UTL effect",#N/A,FALSE,"Sensitivity"}</definedName>
    <definedName name="wrn.valderrama." localSheetId="12" hidden="1">{"valderrama1",#N/A,FALSE,"Pro Forma";"valderrama",#N/A,FALSE,"Pro Forma"}</definedName>
    <definedName name="wrn.valderrama." hidden="1">{"valderrama1",#N/A,FALSE,"Pro Forma";"valderrama",#N/A,FALSE,"Pro Forma"}</definedName>
    <definedName name="wrn.VALUATION." localSheetId="12"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Package._.1." localSheetId="12"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Summaries." localSheetId="12" hidden="1">{#N/A,#N/A,FALSE,"Cover Sheet";#N/A,#N/A,FALSE,"Financial Assumptions";#N/A,#N/A,FALSE,"DCFOverviewPower";#N/A,#N/A,FALSE,"DCFOverviewGas";#N/A,#N/A,FALSE,"DCFOverviewWater";#N/A,#N/A,FALSE,"DCFOverviewVersorgung"}</definedName>
    <definedName name="wrn.Valuation._.Summaries." hidden="1">{#N/A,#N/A,FALSE,"Cover Sheet";#N/A,#N/A,FALSE,"Financial Assumptions";#N/A,#N/A,FALSE,"DCFOverviewPower";#N/A,#N/A,FALSE,"DCFOverviewGas";#N/A,#N/A,FALSE,"DCFOverviewWater";#N/A,#N/A,FALSE,"DCFOverviewVersorgung"}</definedName>
    <definedName name="wrn.Variance._.3." localSheetId="12" hidden="1">{"Variance Q3",#N/A,FALSE,"Var"}</definedName>
    <definedName name="wrn.Variance._.3." hidden="1">{"Variance Q3",#N/A,FALSE,"Var"}</definedName>
    <definedName name="wrn.Variance._.Q1." localSheetId="12" hidden="1">{"Variance Q1",#N/A,FALSE,"Var"}</definedName>
    <definedName name="wrn.Variance._.Q1." hidden="1">{"Variance Q1",#N/A,FALSE,"Var"}</definedName>
    <definedName name="wrn.Variance._.Q2." localSheetId="12" hidden="1">{"Variance Q2",#N/A,FALSE,"Var"}</definedName>
    <definedName name="wrn.Variance._.Q2." hidden="1">{"Variance Q2",#N/A,FALSE,"Var"}</definedName>
    <definedName name="wrn.Variance._.Q3." localSheetId="12" hidden="1">{"Variance Q3",#N/A,FALSE,"Var"}</definedName>
    <definedName name="wrn.Variance._.Q3." hidden="1">{"Variance Q3",#N/A,FALSE,"Var"}</definedName>
    <definedName name="wrn.Variance._.Q4" localSheetId="12" hidden="1">{"Variance Q4",#N/A,FALSE,"Var"}</definedName>
    <definedName name="wrn.Variance._.Q4" hidden="1">{"Variance Q4",#N/A,FALSE,"Var"}</definedName>
    <definedName name="wrn.Variance._.Q4." localSheetId="12" hidden="1">{"Variance Q4",#N/A,FALSE,"Var"}</definedName>
    <definedName name="wrn.Variance._.Q4." hidden="1">{"Variance Q4",#N/A,FALSE,"Var"}</definedName>
    <definedName name="wrn.VARIANCE._.REPORT." localSheetId="12" hidden="1">{"VARREP",#N/A,FALSE,"VAR REPORT"}</definedName>
    <definedName name="wrn.VARIANCE._.REPORT." hidden="1">{"VARREP",#N/A,FALSE,"VAR REPORT"}</definedName>
    <definedName name="wrn.variances."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wrn.variances."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wrn.Versorgungs._.GmbH._.Data." localSheetId="12" hidden="1">{#N/A,#N/A,FALSE,"DCFCoverVersorgung";#N/A,#N/A,FALSE,"DCFOverviewVersorgung";#N/A,#N/A,FALSE,"PlanVersorgung";#N/A,#N/A,FALSE,"DCFVersorgung";#N/A,#N/A,FALSE,"ValueVersorgung";#N/A,#N/A,FALSE,"WaccVersorgung";#N/A,#N/A,FALSE,"WaccVersorgung";#N/A,#N/A,FALSE,"WaccCompVersorgung";#N/A,#N/A,FALSE,"MatrixVersorgung"}</definedName>
    <definedName name="wrn.Versorgungs._.GmbH._.Data." hidden="1">{#N/A,#N/A,FALSE,"DCFCoverVersorgung";#N/A,#N/A,FALSE,"DCFOverviewVersorgung";#N/A,#N/A,FALSE,"PlanVersorgung";#N/A,#N/A,FALSE,"DCFVersorgung";#N/A,#N/A,FALSE,"ValueVersorgung";#N/A,#N/A,FALSE,"WaccVersorgung";#N/A,#N/A,FALSE,"WaccVersorgung";#N/A,#N/A,FALSE,"WaccCompVersorgung";#N/A,#N/A,FALSE,"MatrixVersorgung"}</definedName>
    <definedName name="wrn.Wacc." localSheetId="12" hidden="1">{"Area1",#N/A,FALSE,"OREWACC";"Area2",#N/A,FALSE,"OREWACC"}</definedName>
    <definedName name="wrn.Wacc." hidden="1">{"Area1",#N/A,FALSE,"OREWACC";"Area2",#N/A,FALSE,"OREWACC"}</definedName>
    <definedName name="wrn.wag." localSheetId="12" hidden="1">{"inc.ann",#N/A,FALSE,"WAG";"inc.quart",#N/A,FALSE,"WAG"}</definedName>
    <definedName name="wrn.wag." hidden="1">{"inc.ann",#N/A,FALSE,"WAG";"inc.quart",#N/A,FALSE,"WAG"}</definedName>
    <definedName name="wrn.Water." localSheetId="12" hidden="1">{#N/A,#N/A,FALSE,"Water";#N/A,#N/A,FALSE,"Ballygowan";#N/A,#N/A,FALSE,"Volvic"}</definedName>
    <definedName name="wrn.Water." hidden="1">{#N/A,#N/A,FALSE,"Water";#N/A,#N/A,FALSE,"Ballygowan";#N/A,#N/A,FALSE,"Volvic"}</definedName>
    <definedName name="wrn.whole._.document." localSheetId="12"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Model." hidden="1">{#N/A,#N/A,TRUE,"Initial";#N/A,#N/A,TRUE,"CFs_P&amp;L_B&amp;S";#N/A,#N/A,TRUE,"Inv&amp;Fin";#N/A,#N/A,TRUE,"Depreciation";#N/A,#N/A,TRUE,"Energy";#N/A,#N/A,TRUE,"Index";#N/A,#N/A,TRUE,"Graphs";#N/A,#N/A,TRUE,"T_Contest"}</definedName>
    <definedName name="wrn.WholeShabang." localSheetId="12"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neSpirits." localSheetId="12" hidden="1">{#N/A,#N/A,FALSE,"W&amp;Spirits";#N/A,#N/A,FALSE,"Grants";#N/A,#N/A,FALSE,"CCB"}</definedName>
    <definedName name="wrn.WineSpirits." hidden="1">{#N/A,#N/A,FALSE,"W&amp;Spirits";#N/A,#N/A,FALSE,"Grants";#N/A,#N/A,FALSE,"CCB"}</definedName>
    <definedName name="wrn2.All" localSheetId="12"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2.All"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2.Bplan." localSheetId="12" hidden="1">{#N/A,#N/A,FALSE,"F_Plan";#N/A,#N/A,FALSE,"Parameter"}</definedName>
    <definedName name="wrn2.Bplan." hidden="1">{#N/A,#N/A,FALSE,"F_Plan";#N/A,#N/A,FALSE,"Parameter"}</definedName>
    <definedName name="wrt" hidden="1">#REF!</definedName>
    <definedName name="wrw" hidden="1">{"'Break down'!$A$4"}</definedName>
    <definedName name="ws" hidden="1">{"'보고양식'!$A$58:$K$111"}</definedName>
    <definedName name="wsafrew4t">#REF!</definedName>
    <definedName name="wsdffeswgt">#REF!</definedName>
    <definedName name="wsdqwdwdwdw3d" hidden="1">#REF!</definedName>
    <definedName name="wv.FileType.">"AUDIT_WKPR"</definedName>
    <definedName name="WVal">19.5</definedName>
    <definedName name="wvu.inputs._.raw._.data."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localSheetId="12"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data.1" hidden="1">{TRUE,TRUE,-1.25,-15.5,604.5,369,FALSE,FALSE,TRUE,TRUE,0,1,83,1,38,4,5,4,TRUE,TRUE,3,TRUE,1,TRUE,75,"Swvu.inputs._.raw._.data.","ACwvu.inputs._.raw._.data.",#N/A,FALSE,FALSE,0.5,0.5,0.5,0.5,2,"&amp;F","&amp;A&amp;RPage &amp;P",FALSE,FALSE,FALSE,FALSE,1,60,#N/A,#N/A,"=R1C61:R53C89","=C1:C5",#N/A,#N/A,FALSE,FALSE,FALSE,1,600,600,FALSE,FALSE,TRUE,TRUE,TRUE}</definedName>
    <definedName name="wvu.summary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localSheetId="12"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localSheetId="1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1"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1"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W" localSheetId="12" hidden="1">{"page1",#N/A,TRUE,"CSC";"page2",#N/A,TRUE,"CSC"}</definedName>
    <definedName name="WW" hidden="1">{"page1",#N/A,TRUE,"CSC";"page2",#N/A,TRUE,"CSC"}</definedName>
    <definedName name="www">#REF!</definedName>
    <definedName name="wwww" localSheetId="12" hidden="1">{#N/A,#N/A,FALSE,"Front";#N/A,#N/A,FALSE,"Summary";#N/A,#N/A,FALSE,"Trading";#N/A,#N/A,FALSE,"ProfitLoss";#N/A,#N/A,FALSE,"CashFlow";#N/A,#N/A,FALSE,"Balance";#N/A,#N/A,FALSE,"Finance";"Exit",#N/A,FALSE,"Exit"}</definedName>
    <definedName name="wwww" hidden="1">{#N/A,#N/A,FALSE,"Front";#N/A,#N/A,FALSE,"Summary";#N/A,#N/A,FALSE,"Trading";#N/A,#N/A,FALSE,"ProfitLoss";#N/A,#N/A,FALSE,"CashFlow";#N/A,#N/A,FALSE,"Balance";#N/A,#N/A,FALSE,"Finance";"Exit",#N/A,FALSE,"Exit"}</definedName>
    <definedName name="wwwwwwwwww">#REF!</definedName>
    <definedName name="wwwwwwwwwww">#REF!</definedName>
    <definedName name="x">#REF!</definedName>
    <definedName name="X_rate">1.7974</definedName>
    <definedName name="xas">#REF!</definedName>
    <definedName name="Xaxis">OFFSET(OFFSET(#REF!,#REF!,0),,,#REF!,2)</definedName>
    <definedName name="xc">#REF!</definedName>
    <definedName name="xcb">#REF!</definedName>
    <definedName name="xcd" hidden="1">{"'Break down'!$A$4"}</definedName>
    <definedName name="XCDE34" hidden="1">{"'Break down'!$A$4"}</definedName>
    <definedName name="xcder" hidden="1">{"'Break down'!$A$4"}</definedName>
    <definedName name="xcv">#REF!</definedName>
    <definedName name="xf" localSheetId="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f"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LK" hidden="1">{"'Break down'!$A$4"}</definedName>
    <definedName name="xls." hidden="1">{"'Break down'!$A$4"}</definedName>
    <definedName name="xls1" hidden="1">{"'Break down'!$A$4"}</definedName>
    <definedName name="xls2" hidden="1">{"'Break down'!$A$4"}</definedName>
    <definedName name="XQTR">"XQTR"</definedName>
    <definedName name="xRange10006" localSheetId="12">#REF!</definedName>
    <definedName name="xRange10006">#REF!</definedName>
    <definedName name="xRange10007" localSheetId="12">#REF!</definedName>
    <definedName name="xRange10007">#REF!</definedName>
    <definedName name="xRange10008" localSheetId="12">#REF!</definedName>
    <definedName name="xRange10008">#REF!</definedName>
    <definedName name="xRange10009" localSheetId="12">#REF!</definedName>
    <definedName name="xRange10009">#REF!</definedName>
    <definedName name="xRange10010" localSheetId="12">#REF!</definedName>
    <definedName name="xRange10010">#REF!</definedName>
    <definedName name="xRange10011" localSheetId="12">#REF!</definedName>
    <definedName name="xRange10011">#REF!</definedName>
    <definedName name="xRange10012" localSheetId="12">#REF!</definedName>
    <definedName name="xRange10012">#REF!</definedName>
    <definedName name="xRange10014" localSheetId="12">#REF!</definedName>
    <definedName name="xRange10014">#REF!</definedName>
    <definedName name="xRange10015" localSheetId="12">#REF!</definedName>
    <definedName name="xRange10015">#REF!</definedName>
    <definedName name="xRange10016" localSheetId="12">#REF!</definedName>
    <definedName name="xRange10016">#REF!</definedName>
    <definedName name="xRange10024" localSheetId="12">#REF!</definedName>
    <definedName name="xRange10024">#REF!</definedName>
    <definedName name="xRange10193" localSheetId="12">#REF!</definedName>
    <definedName name="xRange10193">#REF!</definedName>
    <definedName name="xRange10194" localSheetId="12">#REF!</definedName>
    <definedName name="xRange10194">#REF!</definedName>
    <definedName name="xRange10195" localSheetId="12">#REF!</definedName>
    <definedName name="xRange10195">#REF!</definedName>
    <definedName name="xRange10196" localSheetId="12">#REF!</definedName>
    <definedName name="xRange10196">#REF!</definedName>
    <definedName name="xRange10202" localSheetId="12">#REF!</definedName>
    <definedName name="xRange10202">#REF!</definedName>
    <definedName name="xRange10203" localSheetId="12">#REF!</definedName>
    <definedName name="xRange10203">#REF!</definedName>
    <definedName name="xRange10204" localSheetId="12">#REF!</definedName>
    <definedName name="xRange10204">#REF!</definedName>
    <definedName name="xRange10205" localSheetId="12">#REF!</definedName>
    <definedName name="xRange10205">#REF!</definedName>
    <definedName name="xRange10206" localSheetId="12">#REF!</definedName>
    <definedName name="xRange10206">#REF!</definedName>
    <definedName name="xRange10207" localSheetId="12">#REF!</definedName>
    <definedName name="xRange10207">#REF!</definedName>
    <definedName name="xRange10208" localSheetId="12">#REF!</definedName>
    <definedName name="xRange10208">#REF!</definedName>
    <definedName name="xRange10211" localSheetId="12">#REF!</definedName>
    <definedName name="xRange10211">#REF!</definedName>
    <definedName name="xRange10212" localSheetId="12">#REF!</definedName>
    <definedName name="xRange10212">#REF!</definedName>
    <definedName name="xRange10213" localSheetId="12">#REF!</definedName>
    <definedName name="xRange10213">#REF!</definedName>
    <definedName name="xRange10214" localSheetId="12">#REF!</definedName>
    <definedName name="xRange10214">#REF!</definedName>
    <definedName name="xRange10215" localSheetId="12">#REF!</definedName>
    <definedName name="xRange10215">#REF!</definedName>
    <definedName name="xRange10216" localSheetId="12">#REF!</definedName>
    <definedName name="xRange10216">#REF!</definedName>
    <definedName name="xRange10217" localSheetId="12">#REF!</definedName>
    <definedName name="xRange10217">#REF!</definedName>
    <definedName name="xRange10218" localSheetId="12">#REF!</definedName>
    <definedName name="xRange10218">#REF!</definedName>
    <definedName name="xRange10219" localSheetId="12">#REF!</definedName>
    <definedName name="xRange10219">#REF!</definedName>
    <definedName name="xRange10220" localSheetId="12">#REF!</definedName>
    <definedName name="xRange10220">#REF!</definedName>
    <definedName name="xRange10221" localSheetId="12">#REF!</definedName>
    <definedName name="xRange10221">#REF!</definedName>
    <definedName name="xRange10222" localSheetId="12">#REF!</definedName>
    <definedName name="xRange10222">#REF!</definedName>
    <definedName name="xRange10223" localSheetId="12">#REF!</definedName>
    <definedName name="xRange10223">#REF!</definedName>
    <definedName name="xRange10224" localSheetId="12">#REF!</definedName>
    <definedName name="xRange10224">#REF!</definedName>
    <definedName name="xRange10225" localSheetId="12">#REF!</definedName>
    <definedName name="xRange10225">#REF!</definedName>
    <definedName name="xRange10226" localSheetId="12">#REF!</definedName>
    <definedName name="xRange10226">#REF!</definedName>
    <definedName name="xRange10227" localSheetId="12">#REF!</definedName>
    <definedName name="xRange10227">#REF!</definedName>
    <definedName name="xRange10229" localSheetId="12">#REF!</definedName>
    <definedName name="xRange10229">#REF!</definedName>
    <definedName name="xRange10230" localSheetId="12">#REF!</definedName>
    <definedName name="xRange10230">#REF!</definedName>
    <definedName name="xRange10231" localSheetId="12">#REF!</definedName>
    <definedName name="xRange10231">#REF!</definedName>
    <definedName name="xRange10232" localSheetId="12">#REF!</definedName>
    <definedName name="xRange10232">#REF!</definedName>
    <definedName name="xRange10233" localSheetId="12">#REF!</definedName>
    <definedName name="xRange10233">#REF!</definedName>
    <definedName name="xRange10234" localSheetId="12">#REF!</definedName>
    <definedName name="xRange10234">#REF!</definedName>
    <definedName name="xRange10235" localSheetId="12">#REF!</definedName>
    <definedName name="xRange10235">#REF!</definedName>
    <definedName name="xRange10236" localSheetId="12">#REF!</definedName>
    <definedName name="xRange10236">#REF!</definedName>
    <definedName name="xRange10237" localSheetId="12">#REF!</definedName>
    <definedName name="xRange10237">#REF!</definedName>
    <definedName name="xRange10238" localSheetId="12">#REF!</definedName>
    <definedName name="xRange10238">#REF!</definedName>
    <definedName name="xRange10239" localSheetId="12">#REF!</definedName>
    <definedName name="xRange10239">#REF!</definedName>
    <definedName name="xRange10248" localSheetId="12">#REF!</definedName>
    <definedName name="xRange10248">#REF!</definedName>
    <definedName name="xRange10249" localSheetId="12">#REF!</definedName>
    <definedName name="xRange10249">#REF!</definedName>
    <definedName name="xRange10250" localSheetId="12">#REF!</definedName>
    <definedName name="xRange10250">#REF!</definedName>
    <definedName name="xRange10251" localSheetId="12">#REF!</definedName>
    <definedName name="xRange10251">#REF!</definedName>
    <definedName name="xRange10252" localSheetId="12">#REF!</definedName>
    <definedName name="xRange10252">#REF!</definedName>
    <definedName name="xRange10253" localSheetId="12">#REF!</definedName>
    <definedName name="xRange10253">#REF!</definedName>
    <definedName name="xRange10254" localSheetId="12">#REF!</definedName>
    <definedName name="xRange10254">#REF!</definedName>
    <definedName name="xRange10255" localSheetId="12">#REF!</definedName>
    <definedName name="xRange10255">#REF!</definedName>
    <definedName name="xRange10257" localSheetId="12">#REF!</definedName>
    <definedName name="xRange10257">#REF!</definedName>
    <definedName name="xRange10258" localSheetId="12">#REF!</definedName>
    <definedName name="xRange10258">#REF!</definedName>
    <definedName name="xRange10259" localSheetId="12">#REF!</definedName>
    <definedName name="xRange10259">#REF!</definedName>
    <definedName name="xRange10260" localSheetId="12">#REF!</definedName>
    <definedName name="xRange10260">#REF!</definedName>
    <definedName name="xRange10263" localSheetId="12">#REF!</definedName>
    <definedName name="xRange10263">#REF!</definedName>
    <definedName name="xRange10264" localSheetId="12">#REF!</definedName>
    <definedName name="xRange10264">#REF!</definedName>
    <definedName name="xRange10265" localSheetId="12">#REF!</definedName>
    <definedName name="xRange10265">#REF!</definedName>
    <definedName name="xRange10266" localSheetId="12">#REF!</definedName>
    <definedName name="xRange10266">#REF!</definedName>
    <definedName name="xRange10268" localSheetId="12">#REF!</definedName>
    <definedName name="xRange10268">#REF!</definedName>
    <definedName name="xRange10269" localSheetId="12">#REF!</definedName>
    <definedName name="xRange10269">#REF!</definedName>
    <definedName name="xRange10270" localSheetId="12">#REF!</definedName>
    <definedName name="xRange10270">#REF!</definedName>
    <definedName name="xRange10271" localSheetId="12">#REF!</definedName>
    <definedName name="xRange10271">#REF!</definedName>
    <definedName name="xRange10272" localSheetId="12">#REF!</definedName>
    <definedName name="xRange10272">#REF!</definedName>
    <definedName name="xRange10273" localSheetId="12">#REF!</definedName>
    <definedName name="xRange10273">#REF!</definedName>
    <definedName name="xRange10274" localSheetId="12">#REF!</definedName>
    <definedName name="xRange10274">#REF!</definedName>
    <definedName name="xRange10276" localSheetId="12">#REF!</definedName>
    <definedName name="xRange10276">#REF!</definedName>
    <definedName name="xRange10277" localSheetId="12">#REF!</definedName>
    <definedName name="xRange10277">#REF!</definedName>
    <definedName name="xRange10278" localSheetId="12">#REF!</definedName>
    <definedName name="xRange10278">#REF!</definedName>
    <definedName name="xRange10279" localSheetId="12">#REF!</definedName>
    <definedName name="xRange10279">#REF!</definedName>
    <definedName name="xRange10280" localSheetId="12">#REF!</definedName>
    <definedName name="xRange10280">#REF!</definedName>
    <definedName name="xRange10281" localSheetId="12">#REF!</definedName>
    <definedName name="xRange10281">#REF!</definedName>
    <definedName name="xRatesList">OFFSET(XRatesRange,1,0,SUM(ISTEXT(OFFSET(XRatesRange,1,0,,1))+0,))</definedName>
    <definedName name="XREF_COLUMN_2" hidden="1">#REF!</definedName>
    <definedName name="XREF_COLUMN_3" hidden="1">#REF!</definedName>
    <definedName name="XREF_COLUMN_4" hidden="1">#REF!</definedName>
    <definedName name="XRefActiveRow" hidden="1">#REF!</definedName>
    <definedName name="XRefColumnsCount" hidden="1">4</definedName>
    <definedName name="XRefCopy1Row" hidden="1">#REF!</definedName>
    <definedName name="XRefCopy2" hidden="1">#REF!</definedName>
    <definedName name="XRefCopy2Row" hidden="1">#REF!</definedName>
    <definedName name="XRefCopyRangeCount" hidden="1">2</definedName>
    <definedName name="XRefPaste10Row" hidden="1">#REF!</definedName>
    <definedName name="XRefPaste11Row" hidden="1">#REF!</definedName>
    <definedName name="XRefPaste1Row" hidden="1">#REF!</definedName>
    <definedName name="XRefPaste2Row" hidden="1">#REF!</definedName>
    <definedName name="XRefPaste3Row" hidden="1">#REF!</definedName>
    <definedName name="XRefPaste4Row" hidden="1">#REF!</definedName>
    <definedName name="XRefPaste5Row" hidden="1">#REF!</definedName>
    <definedName name="XRefPaste6Row" hidden="1">#REF!</definedName>
    <definedName name="XRefPaste7Row" hidden="1">#REF!</definedName>
    <definedName name="XRefPaste8" hidden="1">#REF!</definedName>
    <definedName name="XRefPaste8Row" hidden="1">#REF!</definedName>
    <definedName name="XRefPaste9" hidden="1">#REF!</definedName>
    <definedName name="XRefPaste9Row" hidden="1">#REF!</definedName>
    <definedName name="XRefPasteRangeCount" hidden="1">11</definedName>
    <definedName name="XValueRange">#N/A</definedName>
    <definedName name="XXX" localSheetId="12"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XXX" hidden="1">{"Variance print",#N/A,FALSE,"CONS";"variances",#N/A,FALSE,"ADJUSTMENT";"variances",#N/A,FALSE,"H&amp;FC";"variances",#N/A,FALSE,"SUNC";"variances",#N/A,FALSE,"MEONC";"variances",#N/A,FALSE,"SKIC";"variances",#N/A,FALSE,"UNIC";"variances",#N/A,FALSE,"H&amp;JC";"variances",#N/A,FALSE,"RETC";"variances",#N/A,FALSE,"A2C";"variances",#N/A,FALSE,"TRC";"normal",#N/A,FALSE,"SV£C"}</definedName>
    <definedName name="xxxCLabel1.1.Prompt">0</definedName>
    <definedName name="xxxCLabel1.10.Prompt">0</definedName>
    <definedName name="xxxCLabel1.11.Prompt">0</definedName>
    <definedName name="xxxCLabel1.12.Prompt">0</definedName>
    <definedName name="xxxCLabel1.2.Prompt">0</definedName>
    <definedName name="xxxCLabel1.3.Prompt">0</definedName>
    <definedName name="xxxCLabel1.4.Prompt">0</definedName>
    <definedName name="xxxCLabel1.5.Prompt">0</definedName>
    <definedName name="xxxCLabel1.6.Prompt">0</definedName>
    <definedName name="xxxCLabel1.7.Prompt">0</definedName>
    <definedName name="xxxCLabel1.8.Prompt">0</definedName>
    <definedName name="xxxCLabel1.9.Prompt">0</definedName>
    <definedName name="xxxCLabel10.1.Prompt">0</definedName>
    <definedName name="xxxCLabel10.10.Prompt">0</definedName>
    <definedName name="xxxCLabel10.11.Prompt">0</definedName>
    <definedName name="xxxCLabel10.12.Prompt">0</definedName>
    <definedName name="xxxCLabel10.2.Prompt">0</definedName>
    <definedName name="xxxCLabel10.3.Prompt">0</definedName>
    <definedName name="xxxCLabel10.4.Prompt">0</definedName>
    <definedName name="xxxCLabel10.5.Prompt">0</definedName>
    <definedName name="xxxCLabel10.6.Prompt">0</definedName>
    <definedName name="xxxCLabel10.7.Prompt">0</definedName>
    <definedName name="xxxCLabel10.8.Prompt">0</definedName>
    <definedName name="xxxCLabel10.9.Prompt">0</definedName>
    <definedName name="xxxCLabel11.1.Prompt">0</definedName>
    <definedName name="xxxCLabel12.1.Prompt">0</definedName>
    <definedName name="xxxCLabel12.10.Prompt">0</definedName>
    <definedName name="xxxCLabel12.11.Prompt">0</definedName>
    <definedName name="xxxCLabel12.12.Prompt">0</definedName>
    <definedName name="xxxCLabel12.2.Prompt">0</definedName>
    <definedName name="xxxCLabel12.3.Prompt">0</definedName>
    <definedName name="xxxCLabel12.4.Prompt">0</definedName>
    <definedName name="xxxCLabel12.5.Prompt">0</definedName>
    <definedName name="xxxCLabel12.6.Prompt">0</definedName>
    <definedName name="xxxCLabel12.7.Prompt">0</definedName>
    <definedName name="xxxCLabel12.8.Prompt">0</definedName>
    <definedName name="xxxCLabel12.9.Prompt">0</definedName>
    <definedName name="xxxCLabel13.1.Prompt">0</definedName>
    <definedName name="xxxCLabel13.10.Prompt">0</definedName>
    <definedName name="xxxCLabel13.11.Prompt">0</definedName>
    <definedName name="xxxCLabel13.12.Prompt">0</definedName>
    <definedName name="xxxCLabel13.2.Prompt">0</definedName>
    <definedName name="xxxCLabel13.3.Prompt">0</definedName>
    <definedName name="xxxCLabel13.4.Prompt">0</definedName>
    <definedName name="xxxCLabel13.5.Prompt">0</definedName>
    <definedName name="xxxCLabel13.6.Prompt">0</definedName>
    <definedName name="xxxCLabel13.7.Prompt">0</definedName>
    <definedName name="xxxCLabel13.8.Prompt">0</definedName>
    <definedName name="xxxCLabel13.9.Prompt">0</definedName>
    <definedName name="xxxCLabel14.1.Prompt">0</definedName>
    <definedName name="xxxCLabel14.10.Prompt">0</definedName>
    <definedName name="xxxCLabel14.11.Prompt">0</definedName>
    <definedName name="xxxCLabel14.12.Prompt">0</definedName>
    <definedName name="xxxCLabel14.2.Prompt">0</definedName>
    <definedName name="xxxCLabel14.3.Prompt">0</definedName>
    <definedName name="xxxCLabel14.4.Prompt">0</definedName>
    <definedName name="xxxCLabel14.5.Prompt">0</definedName>
    <definedName name="xxxCLabel14.6.Prompt">0</definedName>
    <definedName name="xxxCLabel14.7.Prompt">0</definedName>
    <definedName name="xxxCLabel14.8.Prompt">0</definedName>
    <definedName name="xxxCLabel14.9.Prompt">0</definedName>
    <definedName name="xxxCLabel15.1.Prompt">0</definedName>
    <definedName name="xxxCLabel16.1.Prompt">0</definedName>
    <definedName name="xxxCLabel16.10.Prompt">0</definedName>
    <definedName name="xxxCLabel16.11.Prompt">0</definedName>
    <definedName name="xxxCLabel16.12.Prompt">0</definedName>
    <definedName name="xxxCLabel16.2.Prompt">0</definedName>
    <definedName name="xxxCLabel16.3.Prompt">0</definedName>
    <definedName name="xxxCLabel16.4.Prompt">0</definedName>
    <definedName name="xxxCLabel16.5.Prompt">0</definedName>
    <definedName name="xxxCLabel16.6.Prompt">0</definedName>
    <definedName name="xxxCLabel16.7.Prompt">0</definedName>
    <definedName name="xxxCLabel16.8.Prompt">0</definedName>
    <definedName name="xxxCLabel16.9.Prompt">0</definedName>
    <definedName name="xxxCLabel17.1.Prompt">0</definedName>
    <definedName name="xxxCLabel17.10.Prompt">0</definedName>
    <definedName name="xxxCLabel17.11.Prompt">0</definedName>
    <definedName name="xxxCLabel17.12.Prompt">0</definedName>
    <definedName name="xxxCLabel17.2.Prompt">0</definedName>
    <definedName name="xxxCLabel17.3.Prompt">0</definedName>
    <definedName name="xxxCLabel17.4.Prompt">0</definedName>
    <definedName name="xxxCLabel17.5.Prompt">0</definedName>
    <definedName name="xxxCLabel17.6.Prompt">0</definedName>
    <definedName name="xxxCLabel17.7.Prompt">0</definedName>
    <definedName name="xxxCLabel17.8.Prompt">0</definedName>
    <definedName name="xxxCLabel17.9.Prompt">0</definedName>
    <definedName name="xxxCLabel18.1.Prompt">0</definedName>
    <definedName name="xxxCLabel18.10.Prompt">0</definedName>
    <definedName name="xxxCLabel18.11.Prompt">0</definedName>
    <definedName name="xxxCLabel18.12.Prompt">0</definedName>
    <definedName name="xxxCLabel18.2.Prompt">0</definedName>
    <definedName name="xxxCLabel18.3.Prompt">0</definedName>
    <definedName name="xxxCLabel18.4.Prompt">0</definedName>
    <definedName name="xxxCLabel18.5.Prompt">0</definedName>
    <definedName name="xxxCLabel18.6.Prompt">0</definedName>
    <definedName name="xxxCLabel18.7.Prompt">0</definedName>
    <definedName name="xxxCLabel18.8.Prompt">0</definedName>
    <definedName name="xxxCLabel18.9.Prompt">0</definedName>
    <definedName name="xxxCLabel19.1.Prompt">0</definedName>
    <definedName name="xxxCLabel19.10.Prompt">0</definedName>
    <definedName name="xxxCLabel19.11.Prompt">0</definedName>
    <definedName name="xxxCLabel19.12.Prompt">0</definedName>
    <definedName name="xxxCLabel19.2.Prompt">0</definedName>
    <definedName name="xxxCLabel19.3.Prompt">0</definedName>
    <definedName name="xxxCLabel19.4.Prompt">0</definedName>
    <definedName name="xxxCLabel19.5.Prompt">0</definedName>
    <definedName name="xxxCLabel19.6.Prompt">0</definedName>
    <definedName name="xxxCLabel19.7.Prompt">0</definedName>
    <definedName name="xxxCLabel19.8.Prompt">0</definedName>
    <definedName name="xxxCLabel19.9.Prompt">0</definedName>
    <definedName name="xxxCLabel2.1.Prompt">0</definedName>
    <definedName name="xxxCLabel2.10.Prompt">0</definedName>
    <definedName name="xxxCLabel2.11.Prompt">0</definedName>
    <definedName name="xxxCLabel2.12.Prompt">0</definedName>
    <definedName name="xxxCLabel2.2.Prompt">0</definedName>
    <definedName name="xxxCLabel2.3.Prompt">0</definedName>
    <definedName name="xxxCLabel2.4.Prompt">0</definedName>
    <definedName name="xxxCLabel2.5.Prompt">0</definedName>
    <definedName name="xxxCLabel2.6.Prompt">0</definedName>
    <definedName name="xxxCLabel2.7.Prompt">0</definedName>
    <definedName name="xxxCLabel2.8.Prompt">0</definedName>
    <definedName name="xxxCLabel2.9.Prompt">0</definedName>
    <definedName name="xxxCLabel20.1.Prompt">0</definedName>
    <definedName name="xxxCLabel20.10.Prompt">0</definedName>
    <definedName name="xxxCLabel20.11.Prompt">0</definedName>
    <definedName name="xxxCLabel20.12.Prompt">0</definedName>
    <definedName name="xxxCLabel20.2.Prompt">0</definedName>
    <definedName name="xxxCLabel20.3.Prompt">0</definedName>
    <definedName name="xxxCLabel20.4.Prompt">0</definedName>
    <definedName name="xxxCLabel20.5.Prompt">0</definedName>
    <definedName name="xxxCLabel20.6.Prompt">0</definedName>
    <definedName name="xxxCLabel20.7.Prompt">0</definedName>
    <definedName name="xxxCLabel20.8.Prompt">0</definedName>
    <definedName name="xxxCLabel20.9.Prompt">0</definedName>
    <definedName name="xxxCLabel21.1.Prompt">0</definedName>
    <definedName name="xxxCLabel21.10.Prompt">0</definedName>
    <definedName name="xxxCLabel21.11.Prompt">0</definedName>
    <definedName name="xxxCLabel21.12.Prompt">0</definedName>
    <definedName name="xxxCLabel21.2.Prompt">0</definedName>
    <definedName name="xxxCLabel21.3.Prompt">0</definedName>
    <definedName name="xxxCLabel21.4.Prompt">0</definedName>
    <definedName name="xxxCLabel21.5.Prompt">0</definedName>
    <definedName name="xxxCLabel21.6.Prompt">0</definedName>
    <definedName name="xxxCLabel21.7.Prompt">0</definedName>
    <definedName name="xxxCLabel21.8.Prompt">0</definedName>
    <definedName name="xxxCLabel21.9.Prompt">0</definedName>
    <definedName name="xxxCLabel22.1.Prompt">0</definedName>
    <definedName name="xxxCLabel22.10.Prompt">0</definedName>
    <definedName name="xxxCLabel22.11.Prompt">0</definedName>
    <definedName name="xxxCLabel22.12.Prompt">0</definedName>
    <definedName name="xxxCLabel22.2.Prompt">0</definedName>
    <definedName name="xxxCLabel22.3.Prompt">0</definedName>
    <definedName name="xxxCLabel22.4.Prompt">0</definedName>
    <definedName name="xxxCLabel22.5.Prompt">0</definedName>
    <definedName name="xxxCLabel22.6.Prompt">0</definedName>
    <definedName name="xxxCLabel22.7.Prompt">0</definedName>
    <definedName name="xxxCLabel22.8.Prompt">0</definedName>
    <definedName name="xxxCLabel22.9.Prompt">0</definedName>
    <definedName name="xxxCLabel23.1.Prompt">0</definedName>
    <definedName name="xxxCLabel24.1.Prompt">0</definedName>
    <definedName name="xxxCLabel24.10.Prompt">0</definedName>
    <definedName name="xxxCLabel24.11.Prompt">0</definedName>
    <definedName name="xxxCLabel24.12.Prompt">0</definedName>
    <definedName name="xxxCLabel24.2.Prompt">0</definedName>
    <definedName name="xxxCLabel24.3.Prompt">0</definedName>
    <definedName name="xxxCLabel24.4.Prompt">0</definedName>
    <definedName name="xxxCLabel24.5.Prompt">0</definedName>
    <definedName name="xxxCLabel24.6.Prompt">0</definedName>
    <definedName name="xxxCLabel24.7.Prompt">0</definedName>
    <definedName name="xxxCLabel24.8.Prompt">0</definedName>
    <definedName name="xxxCLabel24.9.Prompt">0</definedName>
    <definedName name="xxxCLabel3.1.Prompt">0</definedName>
    <definedName name="xxxCLabel3.10.Prompt">0</definedName>
    <definedName name="xxxCLabel3.11.Prompt">0</definedName>
    <definedName name="xxxCLabel3.12.Prompt">0</definedName>
    <definedName name="xxxCLabel3.2.Prompt">0</definedName>
    <definedName name="xxxCLabel3.3.Prompt">0</definedName>
    <definedName name="xxxCLabel3.4.Prompt">0</definedName>
    <definedName name="xxxCLabel3.5.Prompt">0</definedName>
    <definedName name="xxxCLabel3.6.Prompt">0</definedName>
    <definedName name="xxxCLabel3.7.Prompt">0</definedName>
    <definedName name="xxxCLabel3.8.Prompt">0</definedName>
    <definedName name="xxxCLabel3.9.Prompt">0</definedName>
    <definedName name="xxxCLabel4.1.Prompt">0</definedName>
    <definedName name="xxxCLabel4.10.Prompt">0</definedName>
    <definedName name="xxxCLabel4.11.Prompt">0</definedName>
    <definedName name="xxxCLabel4.12.Prompt">0</definedName>
    <definedName name="xxxCLabel4.2.Prompt">0</definedName>
    <definedName name="xxxCLabel4.3.Prompt">0</definedName>
    <definedName name="xxxCLabel4.4.Prompt">0</definedName>
    <definedName name="xxxCLabel4.5.Prompt">0</definedName>
    <definedName name="xxxCLabel4.6.Prompt">0</definedName>
    <definedName name="xxxCLabel4.7.Prompt">0</definedName>
    <definedName name="xxxCLabel4.8.Prompt">0</definedName>
    <definedName name="xxxCLabel4.9.Prompt">0</definedName>
    <definedName name="xxxCLabel5.1.Prompt">0</definedName>
    <definedName name="xxxCLabel5.10.Prompt">0</definedName>
    <definedName name="xxxCLabel5.11.Prompt">0</definedName>
    <definedName name="xxxCLabel5.12.Prompt">0</definedName>
    <definedName name="xxxCLabel5.2.Prompt">0</definedName>
    <definedName name="xxxCLabel5.3.Prompt">0</definedName>
    <definedName name="xxxCLabel5.4.Prompt">0</definedName>
    <definedName name="xxxCLabel5.5.Prompt">0</definedName>
    <definedName name="xxxCLabel5.6.Prompt">0</definedName>
    <definedName name="xxxCLabel5.7.Prompt">0</definedName>
    <definedName name="xxxCLabel5.8.Prompt">0</definedName>
    <definedName name="xxxCLabel5.9.Prompt">0</definedName>
    <definedName name="xxxCLabel6.1.Prompt">0</definedName>
    <definedName name="xxxCLabel6.10.Prompt">0</definedName>
    <definedName name="xxxCLabel6.11.Prompt">0</definedName>
    <definedName name="xxxCLabel6.12.Prompt">0</definedName>
    <definedName name="xxxCLabel6.2.Prompt">0</definedName>
    <definedName name="xxxCLabel6.3.Prompt">0</definedName>
    <definedName name="xxxCLabel6.4.Prompt">0</definedName>
    <definedName name="xxxCLabel6.5.Prompt">0</definedName>
    <definedName name="xxxCLabel6.6.Prompt">0</definedName>
    <definedName name="xxxCLabel6.7.Prompt">0</definedName>
    <definedName name="xxxCLabel6.8.Prompt">0</definedName>
    <definedName name="xxxCLabel6.9.Prompt">0</definedName>
    <definedName name="xxxCLabel7.1.Prompt">0</definedName>
    <definedName name="xxxCLabel7.10.Prompt">0</definedName>
    <definedName name="xxxCLabel7.11.Prompt">0</definedName>
    <definedName name="xxxCLabel7.12.Prompt">0</definedName>
    <definedName name="xxxCLabel7.2.Prompt">0</definedName>
    <definedName name="xxxCLabel7.3.Prompt">0</definedName>
    <definedName name="xxxCLabel7.4.Prompt">0</definedName>
    <definedName name="xxxCLabel7.5.Prompt">0</definedName>
    <definedName name="xxxCLabel7.6.Prompt">0</definedName>
    <definedName name="xxxCLabel7.7.Prompt">0</definedName>
    <definedName name="xxxCLabel7.8.Prompt">0</definedName>
    <definedName name="xxxCLabel7.9.Prompt">0</definedName>
    <definedName name="xxxCLabel8.1.Prompt">0</definedName>
    <definedName name="xxxCLabel8.10.Prompt">0</definedName>
    <definedName name="xxxCLabel8.11.Prompt">0</definedName>
    <definedName name="xxxCLabel8.12.Prompt">0</definedName>
    <definedName name="xxxCLabel8.2.Prompt">0</definedName>
    <definedName name="xxxCLabel8.3.Prompt">0</definedName>
    <definedName name="xxxCLabel8.4.Prompt">0</definedName>
    <definedName name="xxxCLabel8.5.Prompt">0</definedName>
    <definedName name="xxxCLabel8.6.Prompt">0</definedName>
    <definedName name="xxxCLabel8.7.Prompt">0</definedName>
    <definedName name="xxxCLabel8.8.Prompt">0</definedName>
    <definedName name="xxxCLabel8.9.Prompt">0</definedName>
    <definedName name="xxxCLabel9.1.Prompt">0</definedName>
    <definedName name="xxxCLabel9.10.Prompt">0</definedName>
    <definedName name="xxxCLabel9.11.Prompt">0</definedName>
    <definedName name="xxxCLabel9.12.Prompt">0</definedName>
    <definedName name="xxxCLabel9.2.Prompt">0</definedName>
    <definedName name="xxxCLabel9.3.Prompt">0</definedName>
    <definedName name="xxxCLabel9.4.Prompt">0</definedName>
    <definedName name="xxxCLabel9.5.Prompt">0</definedName>
    <definedName name="xxxCLabel9.6.Prompt">0</definedName>
    <definedName name="xxxCLabel9.7.Prompt">0</definedName>
    <definedName name="xxxCLabel9.8.Prompt">0</definedName>
    <definedName name="xxxCLabel9.9.Prompt">0</definedName>
    <definedName name="xxxColHeader10bx">12</definedName>
    <definedName name="xxxColHeader10by">463</definedName>
    <definedName name="xxxColHeader10ex">12</definedName>
    <definedName name="xxxColHeader10ey">463</definedName>
    <definedName name="xxxColHeader11bx">1</definedName>
    <definedName name="xxxColHeader11by">397</definedName>
    <definedName name="xxxColHeader11ex">1</definedName>
    <definedName name="xxxColHeader11ey">397</definedName>
    <definedName name="xxxColHeader12bx">12</definedName>
    <definedName name="xxxColHeader12by">397</definedName>
    <definedName name="xxxColHeader12ex">12</definedName>
    <definedName name="xxxColHeader12ey">397</definedName>
    <definedName name="xxxColHeader13bx">1</definedName>
    <definedName name="xxxColHeader13by">267</definedName>
    <definedName name="xxxColHeader13ex">1</definedName>
    <definedName name="xxxColHeader13ey">267</definedName>
    <definedName name="xxxColHeader14bx">12</definedName>
    <definedName name="xxxColHeader14by">267</definedName>
    <definedName name="xxxColHeader14ex">12</definedName>
    <definedName name="xxxColHeader14ey">267</definedName>
    <definedName name="xxxColHeader15bx">1</definedName>
    <definedName name="xxxColHeader15by">630</definedName>
    <definedName name="xxxColHeader15ex">1</definedName>
    <definedName name="xxxColHeader15ey">630</definedName>
    <definedName name="xxxColHeader16bx">12</definedName>
    <definedName name="xxxColHeader16by">630</definedName>
    <definedName name="xxxColHeader16ex">12</definedName>
    <definedName name="xxxColHeader16ey">630</definedName>
    <definedName name="xxxColHeader17bx">1</definedName>
    <definedName name="xxxColHeader17by">19</definedName>
    <definedName name="xxxColHeader17ex">1</definedName>
    <definedName name="xxxColHeader17ey">19</definedName>
    <definedName name="xxxColHeader18bx">12</definedName>
    <definedName name="xxxColHeader18by">19</definedName>
    <definedName name="xxxColHeader18ex">12</definedName>
    <definedName name="xxxColHeader18ey">19</definedName>
    <definedName name="xxxColHeader19bx">1</definedName>
    <definedName name="xxxColHeader19by">165</definedName>
    <definedName name="xxxColHeader19ex">1</definedName>
    <definedName name="xxxColHeader19ey">165</definedName>
    <definedName name="xxxColHeader1bx">1</definedName>
    <definedName name="xxxColHeader1by">849</definedName>
    <definedName name="xxxColHeader1ex">1</definedName>
    <definedName name="xxxColHeader1ey">849</definedName>
    <definedName name="xxxColHeader20bx">1</definedName>
    <definedName name="xxxColHeader20by">94</definedName>
    <definedName name="xxxColHeader20ex">1</definedName>
    <definedName name="xxxColHeader20ey">94</definedName>
    <definedName name="xxxColHeader21bx">12</definedName>
    <definedName name="xxxColHeader21by">94</definedName>
    <definedName name="xxxColHeader21ex">12</definedName>
    <definedName name="xxxColHeader21ey">94</definedName>
    <definedName name="xxxColHeader22bx">12</definedName>
    <definedName name="xxxColHeader22by">165</definedName>
    <definedName name="xxxColHeader22ex">12</definedName>
    <definedName name="xxxColHeader22ey">165</definedName>
    <definedName name="xxxColHeader23bx">1</definedName>
    <definedName name="xxxColHeader23by">630</definedName>
    <definedName name="xxxColHeader23ex">1</definedName>
    <definedName name="xxxColHeader23ey">630</definedName>
    <definedName name="xxxColHeader24bx">12</definedName>
    <definedName name="xxxColHeader24by">630</definedName>
    <definedName name="xxxColHeader24ex">12</definedName>
    <definedName name="xxxColHeader24ey">630</definedName>
    <definedName name="xxxColHeader2bx">12</definedName>
    <definedName name="xxxColHeader2by">849</definedName>
    <definedName name="xxxColHeader2ex">12</definedName>
    <definedName name="xxxColHeader2ey">849</definedName>
    <definedName name="xxxColHeader3bx">1</definedName>
    <definedName name="xxxColHeader3by">774</definedName>
    <definedName name="xxxColHeader3ex">1</definedName>
    <definedName name="xxxColHeader3ey">774</definedName>
    <definedName name="xxxColHeader4bx">12</definedName>
    <definedName name="xxxColHeader4by">774</definedName>
    <definedName name="xxxColHeader4ex">12</definedName>
    <definedName name="xxxColHeader4ey">774</definedName>
    <definedName name="xxxColHeader5bx">1</definedName>
    <definedName name="xxxColHeader5by">703</definedName>
    <definedName name="xxxColHeader5ex">1</definedName>
    <definedName name="xxxColHeader5ey">703</definedName>
    <definedName name="xxxColHeader6bx">12</definedName>
    <definedName name="xxxColHeader6by">703</definedName>
    <definedName name="xxxColHeader6ex">12</definedName>
    <definedName name="xxxColHeader6ey">703</definedName>
    <definedName name="xxxColHeader7bx">1</definedName>
    <definedName name="xxxColHeader7by">555</definedName>
    <definedName name="xxxColHeader7ex">1</definedName>
    <definedName name="xxxColHeader7ey">555</definedName>
    <definedName name="xxxColHeader8bx">12</definedName>
    <definedName name="xxxColHeader8by">555</definedName>
    <definedName name="xxxColHeader8ex">12</definedName>
    <definedName name="xxxColHeader8ey">555</definedName>
    <definedName name="xxxColHeader9bx">1</definedName>
    <definedName name="xxxColHeader9by">463</definedName>
    <definedName name="xxxColHeader9ex">1</definedName>
    <definedName name="xxxColHeader9ey">463</definedName>
    <definedName name="xxxColLabels10bx">13</definedName>
    <definedName name="xxxColLabels10by">463</definedName>
    <definedName name="xxxColLabels10ex">24</definedName>
    <definedName name="xxxColLabels10ey">463</definedName>
    <definedName name="xxxColLabels11bx">2</definedName>
    <definedName name="xxxColLabels11by">397</definedName>
    <definedName name="xxxColLabels11ex">2</definedName>
    <definedName name="xxxColLabels11ey">397</definedName>
    <definedName name="xxxColLabels12bx">13</definedName>
    <definedName name="xxxColLabels12by">397</definedName>
    <definedName name="xxxColLabels12ex">24</definedName>
    <definedName name="xxxColLabels12ey">397</definedName>
    <definedName name="xxxColLabels13bx">2</definedName>
    <definedName name="xxxColLabels13by">267</definedName>
    <definedName name="xxxColLabels13ex">2</definedName>
    <definedName name="xxxColLabels13ey">267</definedName>
    <definedName name="xxxColLabels14bx">13</definedName>
    <definedName name="xxxColLabels14by">267</definedName>
    <definedName name="xxxColLabels14ex">24</definedName>
    <definedName name="xxxColLabels14ey">267</definedName>
    <definedName name="xxxColLabels15bx">2</definedName>
    <definedName name="xxxColLabels15by">630</definedName>
    <definedName name="xxxColLabels15ex">2</definedName>
    <definedName name="xxxColLabels15ey">630</definedName>
    <definedName name="xxxColLabels16bx">13</definedName>
    <definedName name="xxxColLabels16by">630</definedName>
    <definedName name="xxxColLabels16ex">24</definedName>
    <definedName name="xxxColLabels16ey">630</definedName>
    <definedName name="xxxColLabels17bx">2</definedName>
    <definedName name="xxxColLabels17by">19</definedName>
    <definedName name="xxxColLabels17ex">2</definedName>
    <definedName name="xxxColLabels17ey">19</definedName>
    <definedName name="xxxColLabels18bx">13</definedName>
    <definedName name="xxxColLabels18by">19</definedName>
    <definedName name="xxxColLabels18ex">24</definedName>
    <definedName name="xxxColLabels18ey">19</definedName>
    <definedName name="xxxColLabels19bx">2</definedName>
    <definedName name="xxxColLabels19by">165</definedName>
    <definedName name="xxxColLabels19ex">2</definedName>
    <definedName name="xxxColLabels19ey">165</definedName>
    <definedName name="xxxColLabels1bx">2</definedName>
    <definedName name="xxxColLabels1by">849</definedName>
    <definedName name="xxxColLabels1ex">2</definedName>
    <definedName name="xxxColLabels1ey">849</definedName>
    <definedName name="xxxColLabels20bx">2</definedName>
    <definedName name="xxxColLabels20by">94</definedName>
    <definedName name="xxxColLabels20ex">2</definedName>
    <definedName name="xxxColLabels20ey">94</definedName>
    <definedName name="xxxColLabels21bx">13</definedName>
    <definedName name="xxxColLabels21by">94</definedName>
    <definedName name="xxxColLabels21ex">24</definedName>
    <definedName name="xxxColLabels21ey">94</definedName>
    <definedName name="xxxColLabels22bx">13</definedName>
    <definedName name="xxxColLabels22by">165</definedName>
    <definedName name="xxxColLabels22ex">24</definedName>
    <definedName name="xxxColLabels22ey">165</definedName>
    <definedName name="xxxColLabels23bx">2</definedName>
    <definedName name="xxxColLabels23by">630</definedName>
    <definedName name="xxxColLabels23ex">2</definedName>
    <definedName name="xxxColLabels23ey">630</definedName>
    <definedName name="xxxColLabels24bx">13</definedName>
    <definedName name="xxxColLabels24by">630</definedName>
    <definedName name="xxxColLabels24ex">24</definedName>
    <definedName name="xxxColLabels24ey">630</definedName>
    <definedName name="xxxColLabels2bx">13</definedName>
    <definedName name="xxxColLabels2by">849</definedName>
    <definedName name="xxxColLabels2ex">24</definedName>
    <definedName name="xxxColLabels2ey">849</definedName>
    <definedName name="xxxColLabels3bx">2</definedName>
    <definedName name="xxxColLabels3by">774</definedName>
    <definedName name="xxxColLabels3ex">2</definedName>
    <definedName name="xxxColLabels3ey">774</definedName>
    <definedName name="xxxColLabels4bx">13</definedName>
    <definedName name="xxxColLabels4by">774</definedName>
    <definedName name="xxxColLabels4ex">24</definedName>
    <definedName name="xxxColLabels4ey">774</definedName>
    <definedName name="xxxColLabels5bx">2</definedName>
    <definedName name="xxxColLabels5by">703</definedName>
    <definedName name="xxxColLabels5ex">2</definedName>
    <definedName name="xxxColLabels5ey">703</definedName>
    <definedName name="xxxColLabels6bx">13</definedName>
    <definedName name="xxxColLabels6by">703</definedName>
    <definedName name="xxxColLabels6ex">24</definedName>
    <definedName name="xxxColLabels6ey">703</definedName>
    <definedName name="xxxColLabels7bx">2</definedName>
    <definedName name="xxxColLabels7by">555</definedName>
    <definedName name="xxxColLabels7ex">2</definedName>
    <definedName name="xxxColLabels7ey">555</definedName>
    <definedName name="xxxColLabels8bx">13</definedName>
    <definedName name="xxxColLabels8by">555</definedName>
    <definedName name="xxxColLabels8ex">24</definedName>
    <definedName name="xxxColLabels8ey">555</definedName>
    <definedName name="xxxColLabels9bx">2</definedName>
    <definedName name="xxxColLabels9by">463</definedName>
    <definedName name="xxxColLabels9ex">2</definedName>
    <definedName name="xxxColLabels9ey">463</definedName>
    <definedName name="xxxCommon10DimValue1.1">"OPERATING EXP SCHEDULE"</definedName>
    <definedName name="xxxCommon10DimValue1.2">"OPERATING EXP SCHEDULE"</definedName>
    <definedName name="xxxCommon10DimValue2.1">"PLN"</definedName>
    <definedName name="xxxCommon10DimValue2.2">"PLN"</definedName>
    <definedName name="xxxCommon10DimValue3.1">"Working Budget(ver2)"</definedName>
    <definedName name="xxxCommon10DimValue3.2">"Working Budget(ver2)"</definedName>
    <definedName name="xxxCommon10DimValue4.1">"Warszawa"</definedName>
    <definedName name="xxxCommon10DimValue4.2">"Warszawa"</definedName>
    <definedName name="xxxCommon10DimValue5.1">"Customer Care"</definedName>
    <definedName name="xxxCommon10DimValue5.2">"Customer Care"</definedName>
    <definedName name="xxxCommon10DimValue6.1">"NoLine"</definedName>
    <definedName name="xxxCommon10DimValue6.2">"NoLine"</definedName>
    <definedName name="xxxCommon10DimValue7.1">"NonProduct"</definedName>
    <definedName name="xxxCommon10DimValue7.2">"NonProduct"</definedName>
    <definedName name="xxxCommon11DimValue1.1">"OPERATING EXP SCHEDULE"</definedName>
    <definedName name="xxxCommon11DimValue1.2">"OPERATING EXP SCHEDULE"</definedName>
    <definedName name="xxxCommon11DimValue2.1">"PLN"</definedName>
    <definedName name="xxxCommon11DimValue2.2">"PLN"</definedName>
    <definedName name="xxxCommon11DimValue3.1">"Actual"</definedName>
    <definedName name="xxxCommon11DimValue3.2">"Actual"</definedName>
    <definedName name="xxxCommon11DimValue4.1">"Warszawa"</definedName>
    <definedName name="xxxCommon11DimValue4.2">"Warszawa"</definedName>
    <definedName name="xxxCommon11DimValue5.1">"Finance &amp; Accounting"</definedName>
    <definedName name="xxxCommon11DimValue5.2">"Finance &amp; Accounting"</definedName>
    <definedName name="xxxCommon11DimValue6.1">"NoLine"</definedName>
    <definedName name="xxxCommon11DimValue6.2">"NoLine"</definedName>
    <definedName name="xxxCommon11DimValue7.1">"NonProduct"</definedName>
    <definedName name="xxxCommon11DimValue7.2">"NonProduct"</definedName>
    <definedName name="xxxCommon12DimValue1.1">"OPERATING EXP SCHEDULE"</definedName>
    <definedName name="xxxCommon12DimValue1.2">"OPERATING EXP SCHEDULE"</definedName>
    <definedName name="xxxCommon12DimValue2.1">"PLN"</definedName>
    <definedName name="xxxCommon12DimValue2.2">"PLN"</definedName>
    <definedName name="xxxCommon12DimValue3.1">"Working Budget(ver2)"</definedName>
    <definedName name="xxxCommon12DimValue3.2">"Working Budget(ver2)"</definedName>
    <definedName name="xxxCommon12DimValue4.1">"Warszawa"</definedName>
    <definedName name="xxxCommon12DimValue4.2">"Warszawa"</definedName>
    <definedName name="xxxCommon12DimValue5.1">"Finance &amp; Accounting"</definedName>
    <definedName name="xxxCommon12DimValue5.2">"Finance &amp; Accounting"</definedName>
    <definedName name="xxxCommon12DimValue6.1">"NoLine"</definedName>
    <definedName name="xxxCommon12DimValue6.2">"NoLine"</definedName>
    <definedName name="xxxCommon12DimValue7.1">"NonProduct"</definedName>
    <definedName name="xxxCommon12DimValue7.2">"NonProduct"</definedName>
    <definedName name="xxxCommon13DimValue1.1">"OPERATING EXP SCHEDULE"</definedName>
    <definedName name="xxxCommon13DimValue1.2">"OPERATING EXP SCHEDULE"</definedName>
    <definedName name="xxxCommon13DimValue2.1">"PLN"</definedName>
    <definedName name="xxxCommon13DimValue2.2">"PLN"</definedName>
    <definedName name="xxxCommon13DimValue3.1">"Actual"</definedName>
    <definedName name="xxxCommon13DimValue3.2">"Actual"</definedName>
    <definedName name="xxxCommon13DimValue4.1">"Warszawa"</definedName>
    <definedName name="xxxCommon13DimValue4.2">"Warszawa"</definedName>
    <definedName name="xxxCommon13DimValue5.1">"Marketing"</definedName>
    <definedName name="xxxCommon13DimValue5.2">"Marketing"</definedName>
    <definedName name="xxxCommon13DimValue6.1">"NoLine"</definedName>
    <definedName name="xxxCommon13DimValue6.2">"NoLine"</definedName>
    <definedName name="xxxCommon13DimValue7.1">"NonProduct"</definedName>
    <definedName name="xxxCommon13DimValue7.2">"NonProduct"</definedName>
    <definedName name="xxxCommon14DimValue1.1">"OPERATING EXP SCHEDULE"</definedName>
    <definedName name="xxxCommon14DimValue1.2">"OPERATING EXP SCHEDULE"</definedName>
    <definedName name="xxxCommon14DimValue2.1">"PLN"</definedName>
    <definedName name="xxxCommon14DimValue2.2">"PLN"</definedName>
    <definedName name="xxxCommon14DimValue3.1">"Working Budget(ver2)"</definedName>
    <definedName name="xxxCommon14DimValue3.2">"Working Budget(ver2)"</definedName>
    <definedName name="xxxCommon14DimValue4.1">"Warszawa"</definedName>
    <definedName name="xxxCommon14DimValue4.2">"Warszawa"</definedName>
    <definedName name="xxxCommon14DimValue5.1">"Marketing"</definedName>
    <definedName name="xxxCommon14DimValue5.2">"Marketing"</definedName>
    <definedName name="xxxCommon14DimValue6.1">"NoLine"</definedName>
    <definedName name="xxxCommon14DimValue6.2">"NoLine"</definedName>
    <definedName name="xxxCommon14DimValue7.1">"NonProduct"</definedName>
    <definedName name="xxxCommon14DimValue7.2">"NonProduct"</definedName>
    <definedName name="xxxCommon15DimValue1.1">"OPERATING EXP SCHEDULE"</definedName>
    <definedName name="xxxCommon15DimValue1.2">"OPERATING EXP SCHEDULE"</definedName>
    <definedName name="xxxCommon15DimValue2.1">"PLN"</definedName>
    <definedName name="xxxCommon15DimValue2.2">"PLN"</definedName>
    <definedName name="xxxCommon15DimValue3.1">"Actual"</definedName>
    <definedName name="xxxCommon15DimValue3.2">"Actual"</definedName>
    <definedName name="xxxCommon15DimValue4.1">"Warszawa"</definedName>
    <definedName name="xxxCommon15DimValue4.2">"Warszawa"</definedName>
    <definedName name="xxxCommon15DimValue5.1">"Management"</definedName>
    <definedName name="xxxCommon15DimValue5.2">"Management"</definedName>
    <definedName name="xxxCommon15DimValue6.1">"NoLine"</definedName>
    <definedName name="xxxCommon15DimValue6.2">"NoLine"</definedName>
    <definedName name="xxxCommon15DimValue7.1">"NonProduct"</definedName>
    <definedName name="xxxCommon15DimValue7.2">"NonProduct"</definedName>
    <definedName name="xxxCommon16DimValue1.1">"OPERATING EXP SCHEDULE"</definedName>
    <definedName name="xxxCommon16DimValue1.2">"OPERATING EXP SCHEDULE"</definedName>
    <definedName name="xxxCommon16DimValue2.1">"PLN"</definedName>
    <definedName name="xxxCommon16DimValue2.2">"PLN"</definedName>
    <definedName name="xxxCommon16DimValue3.1">"Working Budget(ver2)"</definedName>
    <definedName name="xxxCommon16DimValue3.2">"Working Budget(ver2)"</definedName>
    <definedName name="xxxCommon16DimValue4.1">"Warszawa"</definedName>
    <definedName name="xxxCommon16DimValue4.2">"Warszawa"</definedName>
    <definedName name="xxxCommon16DimValue5.1">"Management"</definedName>
    <definedName name="xxxCommon16DimValue5.2">"Management"</definedName>
    <definedName name="xxxCommon16DimValue6.1">"NoLine"</definedName>
    <definedName name="xxxCommon16DimValue6.2">"NoLine"</definedName>
    <definedName name="xxxCommon16DimValue7.1">"NonProduct"</definedName>
    <definedName name="xxxCommon16DimValue7.2">"NonProduct"</definedName>
    <definedName name="xxxCommon17DimValue1.1">"OPERATING EXP SCHEDULE"</definedName>
    <definedName name="xxxCommon17DimValue1.2">"OPERATING EXP SCHEDULE"</definedName>
    <definedName name="xxxCommon17DimValue2.1">"PLN"</definedName>
    <definedName name="xxxCommon17DimValue2.2">"PLN"</definedName>
    <definedName name="xxxCommon17DimValue3.1">"Actual"</definedName>
    <definedName name="xxxCommon17DimValue3.2">"Actual"</definedName>
    <definedName name="xxxCommon17DimValue4.1">"Warszawa"</definedName>
    <definedName name="xxxCommon17DimValue4.2">"Warszawa"</definedName>
    <definedName name="xxxCommon17DimValue5.1">"Network Operations"</definedName>
    <definedName name="xxxCommon17DimValue5.2">"Network Operations"</definedName>
    <definedName name="xxxCommon17DimValue6.1">"NoLine"</definedName>
    <definedName name="xxxCommon17DimValue6.2">"NoLine"</definedName>
    <definedName name="xxxCommon17DimValue7.1">"NonProduct"</definedName>
    <definedName name="xxxCommon17DimValue7.2">"NonProduct"</definedName>
    <definedName name="xxxCommon18DimValue1.1">"OPERATING EXP SCHEDULE"</definedName>
    <definedName name="xxxCommon18DimValue1.2">"OPERATING EXP SCHEDULE"</definedName>
    <definedName name="xxxCommon18DimValue2.1">"PLN"</definedName>
    <definedName name="xxxCommon18DimValue2.2">"PLN"</definedName>
    <definedName name="xxxCommon18DimValue3.1">"Working Budget(ver2)"</definedName>
    <definedName name="xxxCommon18DimValue3.2">"Working Budget(ver2)"</definedName>
    <definedName name="xxxCommon18DimValue4.1">"Warszawa"</definedName>
    <definedName name="xxxCommon18DimValue4.2">"Warszawa"</definedName>
    <definedName name="xxxCommon18DimValue5.1">"Network Operations"</definedName>
    <definedName name="xxxCommon18DimValue5.2">"Network Operations"</definedName>
    <definedName name="xxxCommon18DimValue6.1">"NoLine"</definedName>
    <definedName name="xxxCommon18DimValue6.2">"NoLine"</definedName>
    <definedName name="xxxCommon18DimValue7.1">"NonProduct"</definedName>
    <definedName name="xxxCommon18DimValue7.2">"NonProduct"</definedName>
    <definedName name="xxxCommon19DimValue1.1">"OPERATING EXP SCHEDULE"</definedName>
    <definedName name="xxxCommon19DimValue1.2">"OPERATING EXP SCHEDULE"</definedName>
    <definedName name="xxxCommon19DimValue2.1">"PLN"</definedName>
    <definedName name="xxxCommon19DimValue2.2">"PLN"</definedName>
    <definedName name="xxxCommon19DimValue3.1">"Actual"</definedName>
    <definedName name="xxxCommon19DimValue3.2">"Actual"</definedName>
    <definedName name="xxxCommon19DimValue4.1">"Warszawa"</definedName>
    <definedName name="xxxCommon19DimValue4.2">"Warszawa"</definedName>
    <definedName name="xxxCommon19DimValue5.1">"Sales"</definedName>
    <definedName name="xxxCommon19DimValue5.2">"Sales"</definedName>
    <definedName name="xxxCommon19DimValue6.1">"NoLine"</definedName>
    <definedName name="xxxCommon19DimValue6.2">"NoLine"</definedName>
    <definedName name="xxxCommon19DimValue7.1">"NonProduct"</definedName>
    <definedName name="xxxCommon19DimValue7.2">"NonProduct"</definedName>
    <definedName name="xxxCommon1DimValue1.1">"OPERATING EXP SCHEDULE"</definedName>
    <definedName name="xxxCommon1DimValue1.2">"OPERATING EXP SCHEDULE"</definedName>
    <definedName name="xxxCommon1DimValue2.1">"PLN"</definedName>
    <definedName name="xxxCommon1DimValue2.2">"PLN"</definedName>
    <definedName name="xxxCommon1DimValue3.1">"Actual"</definedName>
    <definedName name="xxxCommon1DimValue3.2">"Actual"</definedName>
    <definedName name="xxxCommon1DimValue4.1">"Warszawa"</definedName>
    <definedName name="xxxCommon1DimValue4.2">"Warszawa"</definedName>
    <definedName name="xxxCommon1DimValue5.1">"Billing"</definedName>
    <definedName name="xxxCommon1DimValue5.2">"Billing"</definedName>
    <definedName name="xxxCommon1DimValue6.1">"NoLine"</definedName>
    <definedName name="xxxCommon1DimValue6.2">"NoLine"</definedName>
    <definedName name="xxxCommon1DimValue7.1">"NonProduct"</definedName>
    <definedName name="xxxCommon1DimValue7.2">"NonProduct"</definedName>
    <definedName name="xxxCommon1DimValue8.1">"Untranslated"</definedName>
    <definedName name="xxxCommon1DimValue8.2">"Untranslated"</definedName>
    <definedName name="xxxCommon1DimValue9.1">"Periodic"</definedName>
    <definedName name="xxxCommon1DimValue9.2">"Periodic"</definedName>
    <definedName name="xxxCommon20DimValue1.1">"OPERATING EXP SCHEDULE"</definedName>
    <definedName name="xxxCommon20DimValue1.2">"OPERATING EXP SCHEDULE"</definedName>
    <definedName name="xxxCommon20DimValue2.1">"PLN"</definedName>
    <definedName name="xxxCommon20DimValue2.2">"PLN"</definedName>
    <definedName name="xxxCommon20DimValue3.1">"Actual"</definedName>
    <definedName name="xxxCommon20DimValue3.2">"Actual"</definedName>
    <definedName name="xxxCommon20DimValue4.1">"Warszawa"</definedName>
    <definedName name="xxxCommon20DimValue4.2">"Warszawa"</definedName>
    <definedName name="xxxCommon20DimValue5.1">"Customer Operations"</definedName>
    <definedName name="xxxCommon20DimValue5.2">"Customer Operations"</definedName>
    <definedName name="xxxCommon20DimValue6.1">"NoLine"</definedName>
    <definedName name="xxxCommon20DimValue6.2">"NoLine"</definedName>
    <definedName name="xxxCommon20DimValue7.1">"NonProduct"</definedName>
    <definedName name="xxxCommon20DimValue7.2">"NonProduct"</definedName>
    <definedName name="xxxCommon21DimValue1.1">"OPERATING EXP SCHEDULE"</definedName>
    <definedName name="xxxCommon21DimValue1.2">"OPERATING EXP SCHEDULE"</definedName>
    <definedName name="xxxCommon21DimValue2.1">"PLN"</definedName>
    <definedName name="xxxCommon21DimValue2.2">"PLN"</definedName>
    <definedName name="xxxCommon21DimValue3.1">"Working Budget(ver2)"</definedName>
    <definedName name="xxxCommon21DimValue3.2">"Working Budget(ver2)"</definedName>
    <definedName name="xxxCommon21DimValue4.1">"Warszawa"</definedName>
    <definedName name="xxxCommon21DimValue4.2">"Warszawa"</definedName>
    <definedName name="xxxCommon21DimValue5.1">"Customer Operations"</definedName>
    <definedName name="xxxCommon21DimValue5.2">"Customer Operations"</definedName>
    <definedName name="xxxCommon21DimValue6.1">"NoLine"</definedName>
    <definedName name="xxxCommon21DimValue6.2">"NoLine"</definedName>
    <definedName name="xxxCommon21DimValue7.1">"NonProduct"</definedName>
    <definedName name="xxxCommon21DimValue7.2">"NonProduct"</definedName>
    <definedName name="xxxCommon22DimValue1.1">"OPERATING EXP SCHEDULE"</definedName>
    <definedName name="xxxCommon22DimValue1.2">"OPERATING EXP SCHEDULE"</definedName>
    <definedName name="xxxCommon22DimValue2.1">"PLN"</definedName>
    <definedName name="xxxCommon22DimValue2.2">"PLN"</definedName>
    <definedName name="xxxCommon22DimValue3.1">"Working Budget(ver2)"</definedName>
    <definedName name="xxxCommon22DimValue3.2">"Working Budget(ver2)"</definedName>
    <definedName name="xxxCommon22DimValue4.1">"Warszawa"</definedName>
    <definedName name="xxxCommon22DimValue4.2">"Warszawa"</definedName>
    <definedName name="xxxCommon22DimValue5.1">"Sales"</definedName>
    <definedName name="xxxCommon22DimValue5.2">"Sales"</definedName>
    <definedName name="xxxCommon22DimValue6.1">"NoLine"</definedName>
    <definedName name="xxxCommon22DimValue6.2">"NoLine"</definedName>
    <definedName name="xxxCommon22DimValue7.1">"NonProduct"</definedName>
    <definedName name="xxxCommon22DimValue7.2">"NonProduct"</definedName>
    <definedName name="xxxCommon23DimValue1.1">"OPERATING EXP SCHEDULE"</definedName>
    <definedName name="xxxCommon23DimValue1.2">"OPERATING EXP SCHEDULE"</definedName>
    <definedName name="xxxCommon23DimValue2.1">"PLN"</definedName>
    <definedName name="xxxCommon23DimValue2.2">"PLN"</definedName>
    <definedName name="xxxCommon23DimValue3.1">"Actual"</definedName>
    <definedName name="xxxCommon23DimValue3.2">"Actual"</definedName>
    <definedName name="xxxCommon23DimValue4.1">"Warszawa"</definedName>
    <definedName name="xxxCommon23DimValue4.2">"Warszawa"</definedName>
    <definedName name="xxxCommon23DimValue5.1">"HRM"</definedName>
    <definedName name="xxxCommon23DimValue5.2">"HRM"</definedName>
    <definedName name="xxxCommon23DimValue6.1">"Television"</definedName>
    <definedName name="xxxCommon23DimValue6.2">"Television"</definedName>
    <definedName name="xxxCommon23DimValue7.1">"NonProduct"</definedName>
    <definedName name="xxxCommon23DimValue7.2">"NonProduct"</definedName>
    <definedName name="xxxCommon24DimValue1.1">"OPERATING EXP SCHEDULE"</definedName>
    <definedName name="xxxCommon24DimValue1.2">"OPERATING EXP SCHEDULE"</definedName>
    <definedName name="xxxCommon24DimValue2.1">"PLN"</definedName>
    <definedName name="xxxCommon24DimValue2.2">"PLN"</definedName>
    <definedName name="xxxCommon24DimValue3.1">"Working Budget"</definedName>
    <definedName name="xxxCommon24DimValue3.2">"Working Budget"</definedName>
    <definedName name="xxxCommon24DimValue4.1">"Warszawa"</definedName>
    <definedName name="xxxCommon24DimValue4.2">"Warszawa"</definedName>
    <definedName name="xxxCommon24DimValue5.1">"HRM"</definedName>
    <definedName name="xxxCommon24DimValue5.2">"HRM"</definedName>
    <definedName name="xxxCommon24DimValue6.1">"Television"</definedName>
    <definedName name="xxxCommon24DimValue6.2">"Television"</definedName>
    <definedName name="xxxCommon24DimValue7.1">"NonProduct"</definedName>
    <definedName name="xxxCommon24DimValue7.2">"NonProduct"</definedName>
    <definedName name="xxxCommon2DimValue1.1">"OPERATING EXP SCHEDULE"</definedName>
    <definedName name="xxxCommon2DimValue1.2">"OPERATING EXP SCHEDULE"</definedName>
    <definedName name="xxxCommon2DimValue2.1">"PLN"</definedName>
    <definedName name="xxxCommon2DimValue2.2">"PLN"</definedName>
    <definedName name="xxxCommon2DimValue3.1">"Working Budget(ver2)"</definedName>
    <definedName name="xxxCommon2DimValue3.2">"Working Budget(ver2)"</definedName>
    <definedName name="xxxCommon2DimValue4.1">"Warszawa"</definedName>
    <definedName name="xxxCommon2DimValue4.2">"Warszawa"</definedName>
    <definedName name="xxxCommon2DimValue5.1">"Billing"</definedName>
    <definedName name="xxxCommon2DimValue5.2">"Billing"</definedName>
    <definedName name="xxxCommon2DimValue6.1">"NoLine"</definedName>
    <definedName name="xxxCommon2DimValue6.2">"NoLine"</definedName>
    <definedName name="xxxCommon2DimValue7.1">"NonProduct"</definedName>
    <definedName name="xxxCommon2DimValue7.2">"NonProduct"</definedName>
    <definedName name="xxxCommon2DimValue8.1">"Net-of-Adjustments"</definedName>
    <definedName name="xxxCommon2DimValue8.2">"Net-of-Adjustments Datatype"</definedName>
    <definedName name="xxxCommon3DimValue1.1">"OPERATING EXP SCHEDULE"</definedName>
    <definedName name="xxxCommon3DimValue1.2">"OPERATING EXP SCHEDULE"</definedName>
    <definedName name="xxxCommon3DimValue2.1">"PLN"</definedName>
    <definedName name="xxxCommon3DimValue2.2">"PLN"</definedName>
    <definedName name="xxxCommon3DimValue3.1">"Actual"</definedName>
    <definedName name="xxxCommon3DimValue3.2">"Actual"</definedName>
    <definedName name="xxxCommon3DimValue4.1">"Warszawa"</definedName>
    <definedName name="xxxCommon3DimValue4.2">"Warszawa"</definedName>
    <definedName name="xxxCommon3DimValue5.1">"IT"</definedName>
    <definedName name="xxxCommon3DimValue5.2">"IT"</definedName>
    <definedName name="xxxCommon3DimValue6.1">"NoLine"</definedName>
    <definedName name="xxxCommon3DimValue6.2">"NoLine"</definedName>
    <definedName name="xxxCommon3DimValue7.1">"NonProduct"</definedName>
    <definedName name="xxxCommon3DimValue7.2">"NonProduct"</definedName>
    <definedName name="xxxCommon3DimValue8.1">"Net-of-Adjustments"</definedName>
    <definedName name="xxxCommon3DimValue8.2">"Net-of-Adjustments Datatype"</definedName>
    <definedName name="xxxCommon4DimValue1.1">"OPERATING EXP SCHEDULE"</definedName>
    <definedName name="xxxCommon4DimValue1.2">"OPERATING EXP SCHEDULE"</definedName>
    <definedName name="xxxCommon4DimValue2.1">"PLN"</definedName>
    <definedName name="xxxCommon4DimValue2.2">"PLN"</definedName>
    <definedName name="xxxCommon4DimValue3.1">"Working Budget(ver2)"</definedName>
    <definedName name="xxxCommon4DimValue3.2">"Working Budget(ver2)"</definedName>
    <definedName name="xxxCommon4DimValue4.1">"Warszawa"</definedName>
    <definedName name="xxxCommon4DimValue4.2">"Warszawa"</definedName>
    <definedName name="xxxCommon4DimValue5.1">"IT"</definedName>
    <definedName name="xxxCommon4DimValue5.2">"IT"</definedName>
    <definedName name="xxxCommon4DimValue6.1">"NoLine"</definedName>
    <definedName name="xxxCommon4DimValue6.2">"NoLine"</definedName>
    <definedName name="xxxCommon4DimValue7.1">"NonProduct"</definedName>
    <definedName name="xxxCommon4DimValue7.2">"NonProduct"</definedName>
    <definedName name="xxxCommon4DimValue8.1">"Net-of-Adjustments"</definedName>
    <definedName name="xxxCommon4DimValue8.2">"Net-of-Adjustments Datatype"</definedName>
    <definedName name="xxxCommon5DimValue1.1">"OPERATING EXP SCHEDULE"</definedName>
    <definedName name="xxxCommon5DimValue1.2">"OPERATING EXP SCHEDULE"</definedName>
    <definedName name="xxxCommon5DimValue2.1">"PLN"</definedName>
    <definedName name="xxxCommon5DimValue2.2">"PLN"</definedName>
    <definedName name="xxxCommon5DimValue3.1">"Actual"</definedName>
    <definedName name="xxxCommon5DimValue3.2">"Actual"</definedName>
    <definedName name="xxxCommon5DimValue4.1">"Warszawa"</definedName>
    <definedName name="xxxCommon5DimValue4.2">"Warszawa"</definedName>
    <definedName name="xxxCommon5DimValue5.1">"HRM"</definedName>
    <definedName name="xxxCommon5DimValue5.2">"HRM"</definedName>
    <definedName name="xxxCommon5DimValue6.1">"NoLine"</definedName>
    <definedName name="xxxCommon5DimValue6.2">"NoLine"</definedName>
    <definedName name="xxxCommon5DimValue7.1">"NonProduct"</definedName>
    <definedName name="xxxCommon5DimValue7.2">"NonProduct"</definedName>
    <definedName name="xxxCommon5DimValue8.1">"Net-of-Adjustments"</definedName>
    <definedName name="xxxCommon5DimValue8.2">"Net-of-Adjustments Datatype"</definedName>
    <definedName name="xxxCommon6DimValue1.1">"OPERATING EXP SCHEDULE"</definedName>
    <definedName name="xxxCommon6DimValue1.2">"OPERATING EXP SCHEDULE"</definedName>
    <definedName name="xxxCommon6DimValue2.1">"PLN"</definedName>
    <definedName name="xxxCommon6DimValue2.2">"PLN"</definedName>
    <definedName name="xxxCommon6DimValue3.1">"Working Budget(ver2)"</definedName>
    <definedName name="xxxCommon6DimValue3.2">"Working Budget(ver2)"</definedName>
    <definedName name="xxxCommon6DimValue4.1">"Warszawa"</definedName>
    <definedName name="xxxCommon6DimValue4.2">"Warszawa"</definedName>
    <definedName name="xxxCommon6DimValue5.1">"HRM"</definedName>
    <definedName name="xxxCommon6DimValue5.2">"HRM"</definedName>
    <definedName name="xxxCommon6DimValue6.1">"NoLine"</definedName>
    <definedName name="xxxCommon6DimValue6.2">"NoLine"</definedName>
    <definedName name="xxxCommon6DimValue7.1">"NonProduct"</definedName>
    <definedName name="xxxCommon6DimValue7.2">"NonProduct"</definedName>
    <definedName name="xxxCommon6DimValue8.1">"Net-of-Adjustments"</definedName>
    <definedName name="xxxCommon6DimValue8.2">"Net-of-Adjustments Datatype"</definedName>
    <definedName name="xxxCommon7DimValue1.1">"OPERATING EXP SCHEDULE"</definedName>
    <definedName name="xxxCommon7DimValue1.2">"OPERATING EXP SCHEDULE"</definedName>
    <definedName name="xxxCommon7DimValue2.1">"PLN"</definedName>
    <definedName name="xxxCommon7DimValue2.2">"PLN"</definedName>
    <definedName name="xxxCommon7DimValue3.1">"Actual"</definedName>
    <definedName name="xxxCommon7DimValue3.2">"Actual"</definedName>
    <definedName name="xxxCommon7DimValue4.1">"Warszawa"</definedName>
    <definedName name="xxxCommon7DimValue4.2">"Warszawa"</definedName>
    <definedName name="xxxCommon7DimValue5.1">"General Services"</definedName>
    <definedName name="xxxCommon7DimValue5.2">"General Services"</definedName>
    <definedName name="xxxCommon7DimValue6.1">"NoLine"</definedName>
    <definedName name="xxxCommon7DimValue6.2">"NoLine"</definedName>
    <definedName name="xxxCommon7DimValue7.1">"NonProduct"</definedName>
    <definedName name="xxxCommon7DimValue7.2">"NonProduct"</definedName>
    <definedName name="xxxCommon8DimValue1.1">"OPERATING EXP SCHEDULE"</definedName>
    <definedName name="xxxCommon8DimValue1.2">"OPERATING EXP SCHEDULE"</definedName>
    <definedName name="xxxCommon8DimValue2.1">"PLN"</definedName>
    <definedName name="xxxCommon8DimValue2.2">"PLN"</definedName>
    <definedName name="xxxCommon8DimValue3.1">"Working Budget(ver2)"</definedName>
    <definedName name="xxxCommon8DimValue3.2">"Working Budget(ver2)"</definedName>
    <definedName name="xxxCommon8DimValue4.1">"Warszawa"</definedName>
    <definedName name="xxxCommon8DimValue4.2">"Warszawa"</definedName>
    <definedName name="xxxCommon8DimValue5.1">"General Services"</definedName>
    <definedName name="xxxCommon8DimValue5.2">"General Services"</definedName>
    <definedName name="xxxCommon8DimValue6.1">"NoLine"</definedName>
    <definedName name="xxxCommon8DimValue6.2">"NoLine"</definedName>
    <definedName name="xxxCommon8DimValue7.1">"NonProduct"</definedName>
    <definedName name="xxxCommon8DimValue7.2">"NonProduct"</definedName>
    <definedName name="xxxCommon9DimValue1.1">"OPERATING EXP SCHEDULE"</definedName>
    <definedName name="xxxCommon9DimValue1.2">"OPERATING EXP SCHEDULE"</definedName>
    <definedName name="xxxCommon9DimValue2.1">"PLN"</definedName>
    <definedName name="xxxCommon9DimValue2.2">"PLN"</definedName>
    <definedName name="xxxCommon9DimValue3.1">"Actual"</definedName>
    <definedName name="xxxCommon9DimValue3.2">"Actual"</definedName>
    <definedName name="xxxCommon9DimValue4.1">"Warszawa"</definedName>
    <definedName name="xxxCommon9DimValue4.2">"Warszawa"</definedName>
    <definedName name="xxxCommon9DimValue5.1">"Customer Care"</definedName>
    <definedName name="xxxCommon9DimValue5.2">"Customer Care"</definedName>
    <definedName name="xxxCommon9DimValue6.1">"NoLine"</definedName>
    <definedName name="xxxCommon9DimValue6.2">"NoLine"</definedName>
    <definedName name="xxxCommon9DimValue7.1">"NonProduct"</definedName>
    <definedName name="xxxCommon9DimValue7.2">"NonProduct"</definedName>
    <definedName name="xxxCommonArea10bx">12</definedName>
    <definedName name="xxxCommonArea10by">455</definedName>
    <definedName name="xxxCommonArea10ex">14</definedName>
    <definedName name="xxxCommonArea10ey">461</definedName>
    <definedName name="xxxCommonArea11bx">1</definedName>
    <definedName name="xxxCommonArea11by">389</definedName>
    <definedName name="xxxCommonArea11ex">3</definedName>
    <definedName name="xxxCommonArea11ey">395</definedName>
    <definedName name="xxxCommonArea12bx">12</definedName>
    <definedName name="xxxCommonArea12by">389</definedName>
    <definedName name="xxxCommonArea12ex">14</definedName>
    <definedName name="xxxCommonArea12ey">395</definedName>
    <definedName name="xxxCommonArea13bx">1</definedName>
    <definedName name="xxxCommonArea13by">259</definedName>
    <definedName name="xxxCommonArea13ex">3</definedName>
    <definedName name="xxxCommonArea13ey">265</definedName>
    <definedName name="xxxCommonArea14bx">12</definedName>
    <definedName name="xxxCommonArea14by">259</definedName>
    <definedName name="xxxCommonArea14ex">14</definedName>
    <definedName name="xxxCommonArea14ey">265</definedName>
    <definedName name="xxxCommonArea15bx">1</definedName>
    <definedName name="xxxCommonArea15by">622</definedName>
    <definedName name="xxxCommonArea15ex">3</definedName>
    <definedName name="xxxCommonArea15ey">628</definedName>
    <definedName name="xxxCommonArea16bx">12</definedName>
    <definedName name="xxxCommonArea16by">622</definedName>
    <definedName name="xxxCommonArea16ex">14</definedName>
    <definedName name="xxxCommonArea16ey">628</definedName>
    <definedName name="xxxCommonArea17bx">1</definedName>
    <definedName name="xxxCommonArea17by">11</definedName>
    <definedName name="xxxCommonArea17ex">3</definedName>
    <definedName name="xxxCommonArea17ey">17</definedName>
    <definedName name="xxxCommonArea18bx">12</definedName>
    <definedName name="xxxCommonArea18by">11</definedName>
    <definedName name="xxxCommonArea18ex">14</definedName>
    <definedName name="xxxCommonArea18ey">17</definedName>
    <definedName name="xxxCommonArea19bx">1</definedName>
    <definedName name="xxxCommonArea19by">157</definedName>
    <definedName name="xxxCommonArea19ex">3</definedName>
    <definedName name="xxxCommonArea19ey">163</definedName>
    <definedName name="xxxCommonArea1bx">1</definedName>
    <definedName name="xxxCommonArea1by">841</definedName>
    <definedName name="xxxCommonArea1ex">3</definedName>
    <definedName name="xxxCommonArea1ey">847</definedName>
    <definedName name="xxxCommonArea20bx">1</definedName>
    <definedName name="xxxCommonArea20by">86</definedName>
    <definedName name="xxxCommonArea20ex">3</definedName>
    <definedName name="xxxCommonArea20ey">92</definedName>
    <definedName name="xxxCommonArea21bx">12</definedName>
    <definedName name="xxxCommonArea21by">86</definedName>
    <definedName name="xxxCommonArea21ex">14</definedName>
    <definedName name="xxxCommonArea21ey">92</definedName>
    <definedName name="xxxCommonArea22bx">12</definedName>
    <definedName name="xxxCommonArea22by">157</definedName>
    <definedName name="xxxCommonArea22ex">14</definedName>
    <definedName name="xxxCommonArea22ey">163</definedName>
    <definedName name="xxxCommonArea23bx">1</definedName>
    <definedName name="xxxCommonArea23by">622</definedName>
    <definedName name="xxxCommonArea23ex">3</definedName>
    <definedName name="xxxCommonArea23ey">628</definedName>
    <definedName name="xxxCommonArea24bx">12</definedName>
    <definedName name="xxxCommonArea24by">622</definedName>
    <definedName name="xxxCommonArea24ex">14</definedName>
    <definedName name="xxxCommonArea24ey">628</definedName>
    <definedName name="xxxCommonArea2bx">12</definedName>
    <definedName name="xxxCommonArea2by">841</definedName>
    <definedName name="xxxCommonArea2ex">14</definedName>
    <definedName name="xxxCommonArea2ey">847</definedName>
    <definedName name="xxxCommonArea3bx">1</definedName>
    <definedName name="xxxCommonArea3by">766</definedName>
    <definedName name="xxxCommonArea3ex">3</definedName>
    <definedName name="xxxCommonArea3ey">772</definedName>
    <definedName name="xxxCommonArea4bx">12</definedName>
    <definedName name="xxxCommonArea4by">766</definedName>
    <definedName name="xxxCommonArea4ex">14</definedName>
    <definedName name="xxxCommonArea4ey">772</definedName>
    <definedName name="xxxCommonArea5bx">1</definedName>
    <definedName name="xxxCommonArea5by">695</definedName>
    <definedName name="xxxCommonArea5ex">3</definedName>
    <definedName name="xxxCommonArea5ey">701</definedName>
    <definedName name="xxxCommonArea6bx">12</definedName>
    <definedName name="xxxCommonArea6by">695</definedName>
    <definedName name="xxxCommonArea6ex">14</definedName>
    <definedName name="xxxCommonArea6ey">701</definedName>
    <definedName name="xxxCommonArea7bx">1</definedName>
    <definedName name="xxxCommonArea7by">547</definedName>
    <definedName name="xxxCommonArea7ex">3</definedName>
    <definedName name="xxxCommonArea7ey">553</definedName>
    <definedName name="xxxCommonArea8bx">12</definedName>
    <definedName name="xxxCommonArea8by">547</definedName>
    <definedName name="xxxCommonArea8ex">14</definedName>
    <definedName name="xxxCommonArea8ey">553</definedName>
    <definedName name="xxxCommonArea9bx">1</definedName>
    <definedName name="xxxCommonArea9by">455</definedName>
    <definedName name="xxxCommonArea9ex">3</definedName>
    <definedName name="xxxCommonArea9ey">461</definedName>
    <definedName name="xxxConstR103C2">0</definedName>
    <definedName name="xxxConstR103C3">0</definedName>
    <definedName name="xxxConstR103C4">0</definedName>
    <definedName name="xxxConstR103C5">0</definedName>
    <definedName name="xxxConstR103C6">0</definedName>
    <definedName name="xxxConstR266C2">0</definedName>
    <definedName name="xxxConstR266C3">0</definedName>
    <definedName name="xxxConstR266C4">0</definedName>
    <definedName name="xxxConstR266C5">0</definedName>
    <definedName name="xxxConstR266C6">0</definedName>
    <definedName name="xxxConstR82C2">0</definedName>
    <definedName name="xxxConstR82C3">0</definedName>
    <definedName name="xxxConstR82C4">0</definedName>
    <definedName name="xxxConstR82C5">0</definedName>
    <definedName name="xxxConstR82C6">0</definedName>
    <definedName name="xxxDataBlock10bx">13</definedName>
    <definedName name="xxxDataBlock10by">467</definedName>
    <definedName name="xxxDataBlock10ex">24</definedName>
    <definedName name="xxxDataBlock10ey">507</definedName>
    <definedName name="xxxDataBlock11bx">2</definedName>
    <definedName name="xxxDataBlock11by">401</definedName>
    <definedName name="xxxDataBlock11ex">2</definedName>
    <definedName name="xxxDataBlock11ey">439</definedName>
    <definedName name="xxxDataBlock12bx">13</definedName>
    <definedName name="xxxDataBlock12by">401</definedName>
    <definedName name="xxxDataBlock12ex">24</definedName>
    <definedName name="xxxDataBlock12ey">439</definedName>
    <definedName name="xxxDataBlock13bx">2</definedName>
    <definedName name="xxxDataBlock13by">271</definedName>
    <definedName name="xxxDataBlock13ex">2</definedName>
    <definedName name="xxxDataBlock13ey">355</definedName>
    <definedName name="xxxDataBlock14bx">13</definedName>
    <definedName name="xxxDataBlock14by">271</definedName>
    <definedName name="xxxDataBlock14ex">24</definedName>
    <definedName name="xxxDataBlock14ey">355</definedName>
    <definedName name="xxxDataBlock15bx">2</definedName>
    <definedName name="xxxDataBlock15by">634</definedName>
    <definedName name="xxxDataBlock15ex">2</definedName>
    <definedName name="xxxDataBlock15ey">671</definedName>
    <definedName name="xxxDataBlock16bx">13</definedName>
    <definedName name="xxxDataBlock16by">634</definedName>
    <definedName name="xxxDataBlock16ex">24</definedName>
    <definedName name="xxxDataBlock16ey">671</definedName>
    <definedName name="xxxDataBlock17bx">2</definedName>
    <definedName name="xxxDataBlock17by">23</definedName>
    <definedName name="xxxDataBlock17ex">2</definedName>
    <definedName name="xxxDataBlock17ey">72</definedName>
    <definedName name="xxxDataBlock18bx">13</definedName>
    <definedName name="xxxDataBlock18by">23</definedName>
    <definedName name="xxxDataBlock18ex">24</definedName>
    <definedName name="xxxDataBlock18ey">72</definedName>
    <definedName name="xxxDataBlock19bx">2</definedName>
    <definedName name="xxxDataBlock19by">169</definedName>
    <definedName name="xxxDataBlock19ex">2</definedName>
    <definedName name="xxxDataBlock19ey">234</definedName>
    <definedName name="xxxDataBlock1bx">2</definedName>
    <definedName name="xxxDataBlock1by">853</definedName>
    <definedName name="xxxDataBlock1ex">2</definedName>
    <definedName name="xxxDataBlock1ey">908</definedName>
    <definedName name="xxxDataBlock20bx">2</definedName>
    <definedName name="xxxDataBlock20by">98</definedName>
    <definedName name="xxxDataBlock20ex">2</definedName>
    <definedName name="xxxDataBlock20ey">137</definedName>
    <definedName name="xxxDataBlock21bx">13</definedName>
    <definedName name="xxxDataBlock21by">98</definedName>
    <definedName name="xxxDataBlock21ex">24</definedName>
    <definedName name="xxxDataBlock21ey">137</definedName>
    <definedName name="xxxDataBlock22bx">13</definedName>
    <definedName name="xxxDataBlock22by">169</definedName>
    <definedName name="xxxDataBlock22ex">24</definedName>
    <definedName name="xxxDataBlock22ey">234</definedName>
    <definedName name="xxxDataBlock23bx">2</definedName>
    <definedName name="xxxDataBlock23by">634</definedName>
    <definedName name="xxxDataBlock23ex">2</definedName>
    <definedName name="xxxDataBlock23ey">680</definedName>
    <definedName name="xxxDataBlock24bx">13</definedName>
    <definedName name="xxxDataBlock24by">634</definedName>
    <definedName name="xxxDataBlock24ex">24</definedName>
    <definedName name="xxxDataBlock24ey">680</definedName>
    <definedName name="xxxDataBlock2bx">13</definedName>
    <definedName name="xxxDataBlock2by">853</definedName>
    <definedName name="xxxDataBlock2ex">24</definedName>
    <definedName name="xxxDataBlock2ey">908</definedName>
    <definedName name="xxxDataBlock3bx">2</definedName>
    <definedName name="xxxDataBlock3by">778</definedName>
    <definedName name="xxxDataBlock3ex">2</definedName>
    <definedName name="xxxDataBlock3ey">825</definedName>
    <definedName name="xxxDataBlock4bx">13</definedName>
    <definedName name="xxxDataBlock4by">778</definedName>
    <definedName name="xxxDataBlock4ex">24</definedName>
    <definedName name="xxxDataBlock4ey">825</definedName>
    <definedName name="xxxDataBlock5bx">2</definedName>
    <definedName name="xxxDataBlock5by">707</definedName>
    <definedName name="xxxDataBlock5ex">2</definedName>
    <definedName name="xxxDataBlock5ey">754</definedName>
    <definedName name="xxxDataBlock6bx">13</definedName>
    <definedName name="xxxDataBlock6by">707</definedName>
    <definedName name="xxxDataBlock6ex">24</definedName>
    <definedName name="xxxDataBlock6ey">754</definedName>
    <definedName name="xxxDataBlock7bx">2</definedName>
    <definedName name="xxxDataBlock7by">559</definedName>
    <definedName name="xxxDataBlock7ex">2</definedName>
    <definedName name="xxxDataBlock7ey">618</definedName>
    <definedName name="xxxDataBlock8bx">13</definedName>
    <definedName name="xxxDataBlock8by">559</definedName>
    <definedName name="xxxDataBlock8ex">24</definedName>
    <definedName name="xxxDataBlock8ey">618</definedName>
    <definedName name="xxxDataBlock9bx">2</definedName>
    <definedName name="xxxDataBlock9by">467</definedName>
    <definedName name="xxxDataBlock9ex">2</definedName>
    <definedName name="xxxDataBlock9ey">507</definedName>
    <definedName name="xxxDBShapeStamp">1000303839</definedName>
    <definedName name="xxxDownfootCols10Count">0</definedName>
    <definedName name="xxxDownfootCols11Count">0</definedName>
    <definedName name="xxxDownfootCols12Count">0</definedName>
    <definedName name="xxxDownfootCols13Count">0</definedName>
    <definedName name="xxxDownfootCols14Count">0</definedName>
    <definedName name="xxxDownfootCols15Count">0</definedName>
    <definedName name="xxxDownfootCols16Count">0</definedName>
    <definedName name="xxxDownfootCols17Count">0</definedName>
    <definedName name="xxxDownfootCols18Count">0</definedName>
    <definedName name="xxxDownfootCols19Count">0</definedName>
    <definedName name="xxxDownfootCols1Count">0</definedName>
    <definedName name="xxxDownfootCols20Count">0</definedName>
    <definedName name="xxxDownfootCols21Count">0</definedName>
    <definedName name="xxxDownfootCols22Count">0</definedName>
    <definedName name="xxxDownfootCols23Count">0</definedName>
    <definedName name="xxxDownfootCols24Count">0</definedName>
    <definedName name="xxxDownfootCols2Count">0</definedName>
    <definedName name="xxxDownfootCols3Count">0</definedName>
    <definedName name="xxxDownfootCols4Count">0</definedName>
    <definedName name="xxxDownfootCols5Count">0</definedName>
    <definedName name="xxxDownfootCols6Count">0</definedName>
    <definedName name="xxxDownfootCols7Count">0</definedName>
    <definedName name="xxxDownfootCols8Count">0</definedName>
    <definedName name="xxxDownfootCols9Count">0</definedName>
    <definedName name="xxxDownfootRows10Count">0</definedName>
    <definedName name="xxxDownfootRows11Count">0</definedName>
    <definedName name="xxxDownfootRows12Count">0</definedName>
    <definedName name="xxxDownfootRows13Count">0</definedName>
    <definedName name="xxxDownfootRows14Count">0</definedName>
    <definedName name="xxxDownfootRows15Count">0</definedName>
    <definedName name="xxxDownfootRows16Count">0</definedName>
    <definedName name="xxxDownfootRows17Count">0</definedName>
    <definedName name="xxxDownfootRows18Count">0</definedName>
    <definedName name="xxxDownfootRows19Count">0</definedName>
    <definedName name="xxxDownfootRows1Count">2</definedName>
    <definedName name="xxxDownfootRows1Number0">895</definedName>
    <definedName name="xxxDownfootRows1Number1">900</definedName>
    <definedName name="xxxDownfootRows1Number2">28</definedName>
    <definedName name="xxxDownfootRows1Number3">33</definedName>
    <definedName name="xxxDownfootRows1Number4">39</definedName>
    <definedName name="xxxDownfootRows1Number5">43</definedName>
    <definedName name="xxxDownfootRows20Count">0</definedName>
    <definedName name="xxxDownfootRows21Count">0</definedName>
    <definedName name="xxxDownfootRows21Number0">822</definedName>
    <definedName name="xxxDownfootRows21Number1">827</definedName>
    <definedName name="xxxDownfootRows22Count">0</definedName>
    <definedName name="xxxDownfootRows22Number0">822</definedName>
    <definedName name="xxxDownfootRows22Number1">827</definedName>
    <definedName name="xxxDownfootRows23Count">0</definedName>
    <definedName name="xxxDownfootRows24Count">0</definedName>
    <definedName name="xxxDownfootRows2Count">2</definedName>
    <definedName name="xxxDownfootRows2Number0">895</definedName>
    <definedName name="xxxDownfootRows2Number1">900</definedName>
    <definedName name="xxxDownfootRows2Number2">269</definedName>
    <definedName name="xxxDownfootRows2Number3">279</definedName>
    <definedName name="xxxDownfootRows2Number4">294</definedName>
    <definedName name="xxxDownfootRows2Number5">295</definedName>
    <definedName name="xxxDownfootRows2Number6">299</definedName>
    <definedName name="xxxDownfootRows3Count">0</definedName>
    <definedName name="xxxDownfootRows3Number0">301</definedName>
    <definedName name="xxxDownfootRows3Number1">309</definedName>
    <definedName name="xxxDownfootRows3Number2">328</definedName>
    <definedName name="xxxDownfootRows3Number3">338</definedName>
    <definedName name="xxxDownfootRows4Count">0</definedName>
    <definedName name="xxxDownfootRows4Number0">820</definedName>
    <definedName name="xxxDownfootRows4Number1">825</definedName>
    <definedName name="xxxDownfootRows5Count">0</definedName>
    <definedName name="xxxDownfootRows5Number0">895</definedName>
    <definedName name="xxxDownfootRows5Number1">900</definedName>
    <definedName name="xxxDownfootRows5Number2">28</definedName>
    <definedName name="xxxDownfootRows5Number3">33</definedName>
    <definedName name="xxxDownfootRows5Number4">39</definedName>
    <definedName name="xxxDownfootRows5Number5">43</definedName>
    <definedName name="xxxDownfootRows6Count">0</definedName>
    <definedName name="xxxDownfootRows6Number0">895</definedName>
    <definedName name="xxxDownfootRows6Number1">900</definedName>
    <definedName name="xxxDownfootRows6Number2">101</definedName>
    <definedName name="xxxDownfootRows6Number3">102</definedName>
    <definedName name="xxxDownfootRows6Number4">105</definedName>
    <definedName name="xxxDownfootRows6Number5">100</definedName>
    <definedName name="xxxDownfootRows6Number6">107</definedName>
    <definedName name="xxxDownfootRows6Number7">108</definedName>
    <definedName name="xxxDownfootRows6Number8">111</definedName>
    <definedName name="xxxDownfootRows7Count">0</definedName>
    <definedName name="xxxDownfootRows8Count">0</definedName>
    <definedName name="xxxDownfootRows9Count">0</definedName>
    <definedName name="xxxEntireArea10bx">12</definedName>
    <definedName name="xxxEntireArea10by">455</definedName>
    <definedName name="xxxEntireArea10ex">24</definedName>
    <definedName name="xxxEntireArea10ey">507</definedName>
    <definedName name="xxxEntireArea11bx">1</definedName>
    <definedName name="xxxEntireArea11by">389</definedName>
    <definedName name="xxxEntireArea11ex">2</definedName>
    <definedName name="xxxEntireArea11ey">439</definedName>
    <definedName name="xxxEntireArea12bx">12</definedName>
    <definedName name="xxxEntireArea12by">389</definedName>
    <definedName name="xxxEntireArea12ex">24</definedName>
    <definedName name="xxxEntireArea12ey">439</definedName>
    <definedName name="xxxEntireArea13bx">1</definedName>
    <definedName name="xxxEntireArea13by">259</definedName>
    <definedName name="xxxEntireArea13ex">2</definedName>
    <definedName name="xxxEntireArea13ey">355</definedName>
    <definedName name="xxxEntireArea14bx">12</definedName>
    <definedName name="xxxEntireArea14by">259</definedName>
    <definedName name="xxxEntireArea14ex">24</definedName>
    <definedName name="xxxEntireArea14ey">355</definedName>
    <definedName name="xxxEntireArea15bx">1</definedName>
    <definedName name="xxxEntireArea15by">622</definedName>
    <definedName name="xxxEntireArea15ex">2</definedName>
    <definedName name="xxxEntireArea15ey">671</definedName>
    <definedName name="xxxEntireArea16bx">12</definedName>
    <definedName name="xxxEntireArea16by">622</definedName>
    <definedName name="xxxEntireArea16ex">24</definedName>
    <definedName name="xxxEntireArea16ey">671</definedName>
    <definedName name="xxxEntireArea17bx">1</definedName>
    <definedName name="xxxEntireArea17by">11</definedName>
    <definedName name="xxxEntireArea17ex">2</definedName>
    <definedName name="xxxEntireArea17ey">72</definedName>
    <definedName name="xxxEntireArea18bx">12</definedName>
    <definedName name="xxxEntireArea18by">11</definedName>
    <definedName name="xxxEntireArea18ex">24</definedName>
    <definedName name="xxxEntireArea18ey">72</definedName>
    <definedName name="xxxEntireArea19bx">1</definedName>
    <definedName name="xxxEntireArea19by">157</definedName>
    <definedName name="xxxEntireArea19ex">2</definedName>
    <definedName name="xxxEntireArea19ey">234</definedName>
    <definedName name="xxxEntireArea1bx">1</definedName>
    <definedName name="xxxEntireArea1by">841</definedName>
    <definedName name="xxxEntireArea1ex">2</definedName>
    <definedName name="xxxEntireArea1ey">908</definedName>
    <definedName name="xxxEntireArea20bx">1</definedName>
    <definedName name="xxxEntireArea20by">86</definedName>
    <definedName name="xxxEntireArea20ex">2</definedName>
    <definedName name="xxxEntireArea20ey">137</definedName>
    <definedName name="xxxEntireArea21bx">12</definedName>
    <definedName name="xxxEntireArea21by">86</definedName>
    <definedName name="xxxEntireArea21ex">24</definedName>
    <definedName name="xxxEntireArea21ey">137</definedName>
    <definedName name="xxxEntireArea22bx">12</definedName>
    <definedName name="xxxEntireArea22by">157</definedName>
    <definedName name="xxxEntireArea22ex">24</definedName>
    <definedName name="xxxEntireArea22ey">234</definedName>
    <definedName name="xxxEntireArea23bx">1</definedName>
    <definedName name="xxxEntireArea23by">622</definedName>
    <definedName name="xxxEntireArea23ex">2</definedName>
    <definedName name="xxxEntireArea23ey">680</definedName>
    <definedName name="xxxEntireArea24bx">12</definedName>
    <definedName name="xxxEntireArea24by">622</definedName>
    <definedName name="xxxEntireArea24ex">24</definedName>
    <definedName name="xxxEntireArea24ey">680</definedName>
    <definedName name="xxxEntireArea2bx">12</definedName>
    <definedName name="xxxEntireArea2by">841</definedName>
    <definedName name="xxxEntireArea2ex">24</definedName>
    <definedName name="xxxEntireArea2ey">908</definedName>
    <definedName name="xxxEntireArea3bx">1</definedName>
    <definedName name="xxxEntireArea3by">766</definedName>
    <definedName name="xxxEntireArea3ex">2</definedName>
    <definedName name="xxxEntireArea3ey">825</definedName>
    <definedName name="xxxEntireArea4bx">12</definedName>
    <definedName name="xxxEntireArea4by">766</definedName>
    <definedName name="xxxEntireArea4ex">24</definedName>
    <definedName name="xxxEntireArea4ey">825</definedName>
    <definedName name="xxxEntireArea5bx">1</definedName>
    <definedName name="xxxEntireArea5by">695</definedName>
    <definedName name="xxxEntireArea5ex">2</definedName>
    <definedName name="xxxEntireArea5ey">754</definedName>
    <definedName name="xxxEntireArea6bx">12</definedName>
    <definedName name="xxxEntireArea6by">695</definedName>
    <definedName name="xxxEntireArea6ex">24</definedName>
    <definedName name="xxxEntireArea6ey">754</definedName>
    <definedName name="xxxEntireArea7bx">1</definedName>
    <definedName name="xxxEntireArea7by">547</definedName>
    <definedName name="xxxEntireArea7ex">2</definedName>
    <definedName name="xxxEntireArea7ey">618</definedName>
    <definedName name="xxxEntireArea8bx">12</definedName>
    <definedName name="xxxEntireArea8by">547</definedName>
    <definedName name="xxxEntireArea8ex">24</definedName>
    <definedName name="xxxEntireArea8ey">618</definedName>
    <definedName name="xxxEntireArea9bx">1</definedName>
    <definedName name="xxxEntireArea9by">455</definedName>
    <definedName name="xxxEntireArea9ex">2</definedName>
    <definedName name="xxxEntireArea9ey">507</definedName>
    <definedName name="xxxGNVFileName">"Expenses.gnv"</definedName>
    <definedName name="xxxGNVHiddenDataSheet">"Expenses.gnv_HD"</definedName>
    <definedName name="xxxGNVStamp">1000232711</definedName>
    <definedName name="xxxHeaderCols10Count">0</definedName>
    <definedName name="xxxHeaderCols11Count">0</definedName>
    <definedName name="xxxHeaderCols12Count">0</definedName>
    <definedName name="xxxHeaderCols13Count">0</definedName>
    <definedName name="xxxHeaderCols14Count">0</definedName>
    <definedName name="xxxHeaderCols15Count">0</definedName>
    <definedName name="xxxHeaderCols16Count">0</definedName>
    <definedName name="xxxHeaderCols17Count">0</definedName>
    <definedName name="xxxHeaderCols18Count">0</definedName>
    <definedName name="xxxHeaderCols19Count">0</definedName>
    <definedName name="xxxHeaderCols1Count">0</definedName>
    <definedName name="xxxHeaderCols20Count">0</definedName>
    <definedName name="xxxHeaderCols21Count">0</definedName>
    <definedName name="xxxHeaderCols22Count">0</definedName>
    <definedName name="xxxHeaderCols23Count">0</definedName>
    <definedName name="xxxHeaderCols24Count">0</definedName>
    <definedName name="xxxHeaderCols2Count">0</definedName>
    <definedName name="xxxHeaderCols3Count">0</definedName>
    <definedName name="xxxHeaderCols4Count">0</definedName>
    <definedName name="xxxHeaderCols5Count">0</definedName>
    <definedName name="xxxHeaderCols6Count">0</definedName>
    <definedName name="xxxHeaderCols7Count">0</definedName>
    <definedName name="xxxHeaderCols8Count">0</definedName>
    <definedName name="xxxHeaderCols9Count">0</definedName>
    <definedName name="xxxHeaderRows10Count">0</definedName>
    <definedName name="xxxHeaderRows11Count">0</definedName>
    <definedName name="xxxHeaderRows12Count">0</definedName>
    <definedName name="xxxHeaderRows13Count">0</definedName>
    <definedName name="xxxHeaderRows14Count">0</definedName>
    <definedName name="xxxHeaderRows15Count">0</definedName>
    <definedName name="xxxHeaderRows16Count">0</definedName>
    <definedName name="xxxHeaderRows17Count">0</definedName>
    <definedName name="xxxHeaderRows18Count">0</definedName>
    <definedName name="xxxHeaderRows19Count">0</definedName>
    <definedName name="xxxHeaderRows1Count">0</definedName>
    <definedName name="xxxHeaderRows1Number0">15</definedName>
    <definedName name="xxxHeaderRows1Number1">24</definedName>
    <definedName name="xxxHeaderRows1Number2">29</definedName>
    <definedName name="xxxHeaderRows1Number3">35</definedName>
    <definedName name="xxxHeaderRows1Number4">44</definedName>
    <definedName name="xxxHeaderRows1Over0">0</definedName>
    <definedName name="xxxHeaderRows1Over1">0</definedName>
    <definedName name="xxxHeaderRows1Over2">0</definedName>
    <definedName name="xxxHeaderRows1Over3">0</definedName>
    <definedName name="xxxHeaderRows1Over4">0</definedName>
    <definedName name="xxxHeaderRows1Submit0">1</definedName>
    <definedName name="xxxHeaderRows1Submit1">1</definedName>
    <definedName name="xxxHeaderRows1Submit2">1</definedName>
    <definedName name="xxxHeaderRows1Submit3">1</definedName>
    <definedName name="xxxHeaderRows1Submit4">1</definedName>
    <definedName name="xxxHeaderRows20Count">0</definedName>
    <definedName name="xxxHeaderRows21Count">0</definedName>
    <definedName name="xxxHeaderRows22Count">0</definedName>
    <definedName name="xxxHeaderRows23Count">0</definedName>
    <definedName name="xxxHeaderRows24Count">0</definedName>
    <definedName name="xxxHeaderRows2Count">0</definedName>
    <definedName name="xxxHeaderRows2Number0">173</definedName>
    <definedName name="xxxHeaderRows2Number1">206</definedName>
    <definedName name="xxxHeaderRows2Number2">262</definedName>
    <definedName name="xxxHeaderRows2Number3">266</definedName>
    <definedName name="xxxHeaderRows2Number4">270</definedName>
    <definedName name="xxxHeaderRows2Number5">280</definedName>
    <definedName name="xxxHeaderRows2Over0">0</definedName>
    <definedName name="xxxHeaderRows2Over1">0</definedName>
    <definedName name="xxxHeaderRows2Over2">0</definedName>
    <definedName name="xxxHeaderRows2Over3">0</definedName>
    <definedName name="xxxHeaderRows2Over4">0</definedName>
    <definedName name="xxxHeaderRows2Over5">0</definedName>
    <definedName name="xxxHeaderRows2Submit0">1</definedName>
    <definedName name="xxxHeaderRows2Submit1">1</definedName>
    <definedName name="xxxHeaderRows2Submit2">1</definedName>
    <definedName name="xxxHeaderRows2Submit3">1</definedName>
    <definedName name="xxxHeaderRows2Submit4">1</definedName>
    <definedName name="xxxHeaderRows2Submit5">1</definedName>
    <definedName name="xxxHeaderRows3Count">0</definedName>
    <definedName name="xxxHeaderRows3Number0">297</definedName>
    <definedName name="xxxHeaderRows3Number1">302</definedName>
    <definedName name="xxxHeaderRows3Number10">340</definedName>
    <definedName name="xxxHeaderRows3Number11">349</definedName>
    <definedName name="xxxHeaderRows3Number12">351</definedName>
    <definedName name="xxxHeaderRows3Number13">358</definedName>
    <definedName name="xxxHeaderRows3Number14">363</definedName>
    <definedName name="xxxHeaderRows3Number2">310</definedName>
    <definedName name="xxxHeaderRows3Number3">317</definedName>
    <definedName name="xxxHeaderRows3Number4">318</definedName>
    <definedName name="xxxHeaderRows3Number5">319</definedName>
    <definedName name="xxxHeaderRows3Number6">320</definedName>
    <definedName name="xxxHeaderRows3Number7">329</definedName>
    <definedName name="xxxHeaderRows3Number8">330</definedName>
    <definedName name="xxxHeaderRows3Number9">339</definedName>
    <definedName name="xxxHeaderRows3Over0">0</definedName>
    <definedName name="xxxHeaderRows3Over1">0</definedName>
    <definedName name="xxxHeaderRows3Over10">0</definedName>
    <definedName name="xxxHeaderRows3Over11">0</definedName>
    <definedName name="xxxHeaderRows3Over12">0</definedName>
    <definedName name="xxxHeaderRows3Over13">0</definedName>
    <definedName name="xxxHeaderRows3Over14">0</definedName>
    <definedName name="xxxHeaderRows3Over2">0</definedName>
    <definedName name="xxxHeaderRows3Over3">0</definedName>
    <definedName name="xxxHeaderRows3Over4">0</definedName>
    <definedName name="xxxHeaderRows3Over5">0</definedName>
    <definedName name="xxxHeaderRows3Over6">0</definedName>
    <definedName name="xxxHeaderRows3Over7">0</definedName>
    <definedName name="xxxHeaderRows3Over8">0</definedName>
    <definedName name="xxxHeaderRows3Over9">0</definedName>
    <definedName name="xxxHeaderRows3Submit0">1</definedName>
    <definedName name="xxxHeaderRows3Submit1">1</definedName>
    <definedName name="xxxHeaderRows3Submit10">1</definedName>
    <definedName name="xxxHeaderRows3Submit11">1</definedName>
    <definedName name="xxxHeaderRows3Submit12">1</definedName>
    <definedName name="xxxHeaderRows3Submit13">1</definedName>
    <definedName name="xxxHeaderRows3Submit14">1</definedName>
    <definedName name="xxxHeaderRows3Submit2">1</definedName>
    <definedName name="xxxHeaderRows3Submit3">1</definedName>
    <definedName name="xxxHeaderRows3Submit4">1</definedName>
    <definedName name="xxxHeaderRows3Submit5">1</definedName>
    <definedName name="xxxHeaderRows3Submit6">1</definedName>
    <definedName name="xxxHeaderRows3Submit7">1</definedName>
    <definedName name="xxxHeaderRows3Submit8">1</definedName>
    <definedName name="xxxHeaderRows3Submit9">1</definedName>
    <definedName name="xxxHeaderRows4Count">0</definedName>
    <definedName name="xxxHeaderRows4Number0">258</definedName>
    <definedName name="xxxHeaderRows4Number1">266</definedName>
    <definedName name="xxxHeaderRows4Over0">0</definedName>
    <definedName name="xxxHeaderRows4Over1">0</definedName>
    <definedName name="xxxHeaderRows4Submit0">1</definedName>
    <definedName name="xxxHeaderRows4Submit1">1</definedName>
    <definedName name="xxxHeaderRows5Count">0</definedName>
    <definedName name="xxxHeaderRows5Number0">129</definedName>
    <definedName name="xxxHeaderRows5Number1">135</definedName>
    <definedName name="xxxHeaderRows5Number2">142</definedName>
    <definedName name="xxxHeaderRows5Number3">35</definedName>
    <definedName name="xxxHeaderRows5Number4">44</definedName>
    <definedName name="xxxHeaderRows5Over0">0</definedName>
    <definedName name="xxxHeaderRows5Over1">0</definedName>
    <definedName name="xxxHeaderRows5Over2">0</definedName>
    <definedName name="xxxHeaderRows5Over3">0</definedName>
    <definedName name="xxxHeaderRows5Over4">0</definedName>
    <definedName name="xxxHeaderRows5Submit0">1</definedName>
    <definedName name="xxxHeaderRows5Submit1">1</definedName>
    <definedName name="xxxHeaderRows5Submit2">1</definedName>
    <definedName name="xxxHeaderRows5Submit3">1</definedName>
    <definedName name="xxxHeaderRows5Submit4">1</definedName>
    <definedName name="xxxHeaderRows6Count">0</definedName>
    <definedName name="xxxHeaderRows6Number0">71</definedName>
    <definedName name="xxxHeaderRows6Number1">75</definedName>
    <definedName name="xxxHeaderRows6Number2">82</definedName>
    <definedName name="xxxHeaderRows6Number3">88</definedName>
    <definedName name="xxxHeaderRows6Number4">97</definedName>
    <definedName name="xxxHeaderRows6Over0">0</definedName>
    <definedName name="xxxHeaderRows6Over1">0</definedName>
    <definedName name="xxxHeaderRows6Over2">0</definedName>
    <definedName name="xxxHeaderRows6Over3">0</definedName>
    <definedName name="xxxHeaderRows6Over4">0</definedName>
    <definedName name="xxxHeaderRows6Submit0">1</definedName>
    <definedName name="xxxHeaderRows6Submit1">1</definedName>
    <definedName name="xxxHeaderRows6Submit2">1</definedName>
    <definedName name="xxxHeaderRows6Submit3">1</definedName>
    <definedName name="xxxHeaderRows6Submit4">1</definedName>
    <definedName name="xxxHeaderRows7Count">0</definedName>
    <definedName name="xxxHeaderRows8Count">0</definedName>
    <definedName name="xxxHeaderRows9Count">0</definedName>
    <definedName name="xxxNumber_Areas">22</definedName>
    <definedName name="xxxODECols10Count">0</definedName>
    <definedName name="xxxODECols11Count">0</definedName>
    <definedName name="xxxODECols12Count">0</definedName>
    <definedName name="xxxODECols13Count">0</definedName>
    <definedName name="xxxODECols14Count">0</definedName>
    <definedName name="xxxODECols15Count">0</definedName>
    <definedName name="xxxODECols16Count">0</definedName>
    <definedName name="xxxODECols17Count">0</definedName>
    <definedName name="xxxODECols18Count">0</definedName>
    <definedName name="xxxODECols19Count">0</definedName>
    <definedName name="xxxODECols1Count">0</definedName>
    <definedName name="xxxODECols20Count">0</definedName>
    <definedName name="xxxODECols21Count">0</definedName>
    <definedName name="xxxODECols22Count">0</definedName>
    <definedName name="xxxODECols23Count">0</definedName>
    <definedName name="xxxODECols24Count">0</definedName>
    <definedName name="xxxODECols2Count">0</definedName>
    <definedName name="xxxODECols3Count">0</definedName>
    <definedName name="xxxODECols4Count">0</definedName>
    <definedName name="xxxODECols5Count">0</definedName>
    <definedName name="xxxODECols6Count">0</definedName>
    <definedName name="xxxODECols7Count">0</definedName>
    <definedName name="xxxODECols8Count">0</definedName>
    <definedName name="xxxODECols9Count">0</definedName>
    <definedName name="xxxODERows10Count">0</definedName>
    <definedName name="xxxODERows11Count">0</definedName>
    <definedName name="xxxODERows12Count">0</definedName>
    <definedName name="xxxODERows13Count">0</definedName>
    <definedName name="xxxODERows14Count">0</definedName>
    <definedName name="xxxODERows15Count">0</definedName>
    <definedName name="xxxODERows16Count">0</definedName>
    <definedName name="xxxODERows17Count">0</definedName>
    <definedName name="xxxODERows18Count">0</definedName>
    <definedName name="xxxODERows19Count">0</definedName>
    <definedName name="xxxODERows1Count">0</definedName>
    <definedName name="xxxODERows20Count">0</definedName>
    <definedName name="xxxODERows21Count">0</definedName>
    <definedName name="xxxODERows22Count">0</definedName>
    <definedName name="xxxODERows23Count">0</definedName>
    <definedName name="xxxODERows24Count">0</definedName>
    <definedName name="xxxODERows2Count">0</definedName>
    <definedName name="xxxODERows3Count">0</definedName>
    <definedName name="xxxODERows4Count">0</definedName>
    <definedName name="xxxODERows5Count">0</definedName>
    <definedName name="xxxODERows6Count">0</definedName>
    <definedName name="xxxODERows7Count">0</definedName>
    <definedName name="xxxODERows8Count">0</definedName>
    <definedName name="xxxODERows9Count">0</definedName>
    <definedName name="xxxRefreshable">1</definedName>
    <definedName name="xxxRLabel1.1.Prompt">0</definedName>
    <definedName name="xxxRLabel1.10.Prompt">0</definedName>
    <definedName name="xxxRLabel1.100.Prompt">0</definedName>
    <definedName name="xxxRLabel1.101.Prompt">0</definedName>
    <definedName name="xxxRLabel1.102.Prompt">0</definedName>
    <definedName name="xxxRLabel1.103.Prompt">0</definedName>
    <definedName name="xxxRLabel1.104.Prompt">0</definedName>
    <definedName name="xxxRLabel1.105.Prompt">0</definedName>
    <definedName name="xxxRLabel1.106.Prompt">0</definedName>
    <definedName name="xxxRLabel1.107.Prompt">0</definedName>
    <definedName name="xxxRLabel1.108.Prompt">0</definedName>
    <definedName name="xxxRLabel1.109.Prompt">0</definedName>
    <definedName name="xxxRLabel1.11.Prompt">0</definedName>
    <definedName name="xxxRLabel1.110.Prompt">0</definedName>
    <definedName name="xxxRLabel1.111.Prompt">0</definedName>
    <definedName name="xxxRLabel1.112.Prompt">0</definedName>
    <definedName name="xxxRLabel1.113.Prompt">0</definedName>
    <definedName name="xxxRLabel1.114.Prompt">0</definedName>
    <definedName name="xxxRLabel1.115.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5.Prompt">0</definedName>
    <definedName name="xxxRLabel1.16.Prompt">0</definedName>
    <definedName name="xxxRLabel1.17.Prompt">0</definedName>
    <definedName name="xxxRLabel1.18.Prompt">0</definedName>
    <definedName name="xxxRLabel1.19.Prompt">0</definedName>
    <definedName name="xxxRLabel1.2.Prompt">0</definedName>
    <definedName name="xxxRLabel1.20.Prompt">0</definedName>
    <definedName name="xxxRLabel1.21.Prompt">0</definedName>
    <definedName name="xxxRLabel1.22.Prompt">0</definedName>
    <definedName name="xxxRLabel1.23.Prompt">0</definedName>
    <definedName name="xxxRLabel1.24.Prompt">0</definedName>
    <definedName name="xxxRLabel1.25.Prompt">0</definedName>
    <definedName name="xxxRLabel1.26.Prompt">0</definedName>
    <definedName name="xxxRLabel1.27.Prompt">0</definedName>
    <definedName name="xxxRLabel1.28.Prompt">0</definedName>
    <definedName name="xxxRLabel1.29.Prompt">0</definedName>
    <definedName name="xxxRLabel1.3.Prompt">0</definedName>
    <definedName name="xxxRLabel1.30.Prompt">0</definedName>
    <definedName name="xxxRLabel1.31.Prompt">0</definedName>
    <definedName name="xxxRLabel1.32.Prompt">0</definedName>
    <definedName name="xxxRLabel1.33.Prompt">0</definedName>
    <definedName name="xxxRLabel1.34.Prompt">0</definedName>
    <definedName name="xxxRLabel1.35.Prompt">0</definedName>
    <definedName name="xxxRLabel1.36.Prompt">0</definedName>
    <definedName name="xxxRLabel1.37.Prompt">0</definedName>
    <definedName name="xxxRLabel1.38.Prompt">0</definedName>
    <definedName name="xxxRLabel1.39.Prompt">0</definedName>
    <definedName name="xxxRLabel1.4.Prompt">0</definedName>
    <definedName name="xxxRLabel1.40.Prompt">0</definedName>
    <definedName name="xxxRLabel1.41.Prompt">0</definedName>
    <definedName name="xxxRLabel1.42.Prompt">0</definedName>
    <definedName name="xxxRLabel1.43.Prompt">0</definedName>
    <definedName name="xxxRLabel1.44.Prompt">0</definedName>
    <definedName name="xxxRLabel1.45.Prompt">0</definedName>
    <definedName name="xxxRLabel1.46.Prompt">0</definedName>
    <definedName name="xxxRLabel1.47.Prompt">0</definedName>
    <definedName name="xxxRLabel1.48.Prompt">0</definedName>
    <definedName name="xxxRLabel1.49.Prompt">0</definedName>
    <definedName name="xxxRLabel1.5.Prompt">0</definedName>
    <definedName name="xxxRLabel1.50.Prompt">0</definedName>
    <definedName name="xxxRLabel1.51.Prompt">0</definedName>
    <definedName name="xxxRLabel1.52.Prompt">0</definedName>
    <definedName name="xxxRLabel1.53.Prompt">0</definedName>
    <definedName name="xxxRLabel1.54.Prompt">0</definedName>
    <definedName name="xxxRLabel1.55.Prompt">0</definedName>
    <definedName name="xxxRLabel1.56.Prompt">0</definedName>
    <definedName name="xxxRLabel1.57.Prompt">0</definedName>
    <definedName name="xxxRLabel1.58.Prompt">0</definedName>
    <definedName name="xxxRLabel1.59.Prompt">0</definedName>
    <definedName name="xxxRLabel1.6.Prompt">0</definedName>
    <definedName name="xxxRLabel1.60.Prompt">0</definedName>
    <definedName name="xxxRLabel1.61.Prompt">0</definedName>
    <definedName name="xxxRLabel1.62.Prompt">0</definedName>
    <definedName name="xxxRLabel1.63.Prompt">0</definedName>
    <definedName name="xxxRLabel1.64.Prompt">0</definedName>
    <definedName name="xxxRLabel1.65.Prompt">0</definedName>
    <definedName name="xxxRLabel1.66.Prompt">0</definedName>
    <definedName name="xxxRLabel1.67.Prompt">0</definedName>
    <definedName name="xxxRLabel1.68.Prompt">0</definedName>
    <definedName name="xxxRLabel1.69.Prompt">0</definedName>
    <definedName name="xxxRLabel1.7.Prompt">0</definedName>
    <definedName name="xxxRLabel1.70.Prompt">0</definedName>
    <definedName name="xxxRLabel1.71.Prompt">0</definedName>
    <definedName name="xxxRLabel1.72.Prompt">0</definedName>
    <definedName name="xxxRLabel1.73.Prompt">0</definedName>
    <definedName name="xxxRLabel1.74.Prompt">0</definedName>
    <definedName name="xxxRLabel1.75.Prompt">0</definedName>
    <definedName name="xxxRLabel1.76.Prompt">0</definedName>
    <definedName name="xxxRLabel1.77.Prompt">0</definedName>
    <definedName name="xxxRLabel1.78.Prompt">0</definedName>
    <definedName name="xxxRLabel1.79.Prompt">0</definedName>
    <definedName name="xxxRLabel1.8.Prompt">0</definedName>
    <definedName name="xxxRLabel1.80.Prompt">0</definedName>
    <definedName name="xxxRLabel1.81.Prompt">0</definedName>
    <definedName name="xxxRLabel1.82.Prompt">0</definedName>
    <definedName name="xxxRLabel1.83.Prompt">0</definedName>
    <definedName name="xxxRLabel1.84.Prompt">0</definedName>
    <definedName name="xxxRLabel1.85.Prompt">0</definedName>
    <definedName name="xxxRLabel1.86.Prompt">0</definedName>
    <definedName name="xxxRLabel1.87.Prompt">0</definedName>
    <definedName name="xxxRLabel1.88.Prompt">0</definedName>
    <definedName name="xxxRLabel1.89.Prompt">0</definedName>
    <definedName name="xxxRLabel1.9.Prompt">0</definedName>
    <definedName name="xxxRLabel1.90.Prompt">0</definedName>
    <definedName name="xxxRLabel1.91.Prompt">0</definedName>
    <definedName name="xxxRLabel1.92.Prompt">0</definedName>
    <definedName name="xxxRLabel1.93.Prompt">0</definedName>
    <definedName name="xxxRLabel1.94.Prompt">0</definedName>
    <definedName name="xxxRLabel1.95.Prompt">0</definedName>
    <definedName name="xxxRLabel1.96.Prompt">0</definedName>
    <definedName name="xxxRLabel1.97.Prompt">0</definedName>
    <definedName name="xxxRLabel1.98.Prompt">0</definedName>
    <definedName name="xxxRLabel1.99.Prompt">0</definedName>
    <definedName name="xxxRLabel10.1.Prompt">0</definedName>
    <definedName name="xxxRLabel10.10.Prompt">0</definedName>
    <definedName name="xxxRLabel10.11.Prompt">0</definedName>
    <definedName name="xxxRLabel10.12.Prompt">0</definedName>
    <definedName name="xxxRLabel10.13.Prompt">0</definedName>
    <definedName name="xxxRLabel10.14.Prompt">0</definedName>
    <definedName name="xxxRLabel10.15.Prompt">0</definedName>
    <definedName name="xxxRLabel10.16.Prompt">0</definedName>
    <definedName name="xxxRLabel10.17.Prompt">0</definedName>
    <definedName name="xxxRLabel10.18.Prompt">0</definedName>
    <definedName name="xxxRLabel10.19.Prompt">0</definedName>
    <definedName name="xxxRLabel10.2.Prompt">0</definedName>
    <definedName name="xxxRLabel10.20.Prompt">0</definedName>
    <definedName name="xxxRLabel10.21.Prompt">0</definedName>
    <definedName name="xxxRLabel10.22.Prompt">0</definedName>
    <definedName name="xxxRLabel10.23.Prompt">0</definedName>
    <definedName name="xxxRLabel10.24.Prompt">0</definedName>
    <definedName name="xxxRLabel10.25.Prompt">0</definedName>
    <definedName name="xxxRLabel10.26.Prompt">0</definedName>
    <definedName name="xxxRLabel10.27.Prompt">0</definedName>
    <definedName name="xxxRLabel10.28.Prompt">0</definedName>
    <definedName name="xxxRLabel10.29.Prompt">0</definedName>
    <definedName name="xxxRLabel10.3.Prompt">0</definedName>
    <definedName name="xxxRLabel10.30.Prompt">0</definedName>
    <definedName name="xxxRLabel10.31.Prompt">0</definedName>
    <definedName name="xxxRLabel10.32.Prompt">0</definedName>
    <definedName name="xxxRLabel10.33.Prompt">0</definedName>
    <definedName name="xxxRLabel10.34.Prompt">0</definedName>
    <definedName name="xxxRLabel10.35.Prompt">0</definedName>
    <definedName name="xxxRLabel10.36.Prompt">0</definedName>
    <definedName name="xxxRLabel10.37.Prompt">0</definedName>
    <definedName name="xxxRLabel10.38.Prompt">0</definedName>
    <definedName name="xxxRLabel10.39.Prompt">0</definedName>
    <definedName name="xxxRLabel10.4.Prompt">0</definedName>
    <definedName name="xxxRLabel10.40.Prompt">0</definedName>
    <definedName name="xxxRLabel10.41.Prompt">0</definedName>
    <definedName name="xxxRLabel10.42.Prompt">0</definedName>
    <definedName name="xxxRLabel10.43.Prompt">0</definedName>
    <definedName name="xxxRLabel10.44.Prompt">0</definedName>
    <definedName name="xxxRLabel10.45.Prompt">0</definedName>
    <definedName name="xxxRLabel10.46.Prompt">0</definedName>
    <definedName name="xxxRLabel10.47.Prompt">0</definedName>
    <definedName name="xxxRLabel10.48.Prompt">0</definedName>
    <definedName name="xxxRLabel10.5.Prompt">0</definedName>
    <definedName name="xxxRLabel10.6.Prompt">0</definedName>
    <definedName name="xxxRLabel10.7.Prompt">0</definedName>
    <definedName name="xxxRLabel10.8.Prompt">0</definedName>
    <definedName name="xxxRLabel10.9.Prompt">0</definedName>
    <definedName name="xxxRLabel11.1.Prompt">0</definedName>
    <definedName name="xxxRLabel11.10.Prompt">0</definedName>
    <definedName name="xxxRLabel11.11.Prompt">0</definedName>
    <definedName name="xxxRLabel11.12.Prompt">0</definedName>
    <definedName name="xxxRLabel11.13.Prompt">0</definedName>
    <definedName name="xxxRLabel11.14.Prompt">0</definedName>
    <definedName name="xxxRLabel11.15.Prompt">0</definedName>
    <definedName name="xxxRLabel11.16.Prompt">0</definedName>
    <definedName name="xxxRLabel11.17.Prompt">0</definedName>
    <definedName name="xxxRLabel11.18.Prompt">0</definedName>
    <definedName name="xxxRLabel11.19.Prompt">0</definedName>
    <definedName name="xxxRLabel11.2.Prompt">0</definedName>
    <definedName name="xxxRLabel11.20.Prompt">0</definedName>
    <definedName name="xxxRLabel11.21.Prompt">0</definedName>
    <definedName name="xxxRLabel11.22.Prompt">0</definedName>
    <definedName name="xxxRLabel11.23.Prompt">0</definedName>
    <definedName name="xxxRLabel11.24.Prompt">0</definedName>
    <definedName name="xxxRLabel11.25.Prompt">0</definedName>
    <definedName name="xxxRLabel11.26.Prompt">0</definedName>
    <definedName name="xxxRLabel11.27.Prompt">0</definedName>
    <definedName name="xxxRLabel11.28.Prompt">0</definedName>
    <definedName name="xxxRLabel11.29.Prompt">0</definedName>
    <definedName name="xxxRLabel11.3.Prompt">0</definedName>
    <definedName name="xxxRLabel11.30.Prompt">0</definedName>
    <definedName name="xxxRLabel11.31.Prompt">0</definedName>
    <definedName name="xxxRLabel11.32.Prompt">0</definedName>
    <definedName name="xxxRLabel11.33.Prompt">0</definedName>
    <definedName name="xxxRLabel11.34.Prompt">0</definedName>
    <definedName name="xxxRLabel11.35.Prompt">0</definedName>
    <definedName name="xxxRLabel11.36.Prompt">0</definedName>
    <definedName name="xxxRLabel11.37.Prompt">0</definedName>
    <definedName name="xxxRLabel11.38.Prompt">0</definedName>
    <definedName name="xxxRLabel11.39.Prompt">0</definedName>
    <definedName name="xxxRLabel11.4.Prompt">0</definedName>
    <definedName name="xxxRLabel11.40.Prompt">0</definedName>
    <definedName name="xxxRLabel11.41.Prompt">0</definedName>
    <definedName name="xxxRLabel11.42.Prompt">0</definedName>
    <definedName name="xxxRLabel11.43.Prompt">0</definedName>
    <definedName name="xxxRLabel11.44.Prompt">0</definedName>
    <definedName name="xxxRLabel11.45.Prompt">0</definedName>
    <definedName name="xxxRLabel11.46.Prompt">0</definedName>
    <definedName name="xxxRLabel11.47.Prompt">0</definedName>
    <definedName name="xxxRLabel11.48.Prompt">0</definedName>
    <definedName name="xxxRLabel11.49.Prompt">0</definedName>
    <definedName name="xxxRLabel11.5.Prompt">0</definedName>
    <definedName name="xxxRLabel11.50.Prompt">0</definedName>
    <definedName name="xxxRLabel11.51.Prompt">0</definedName>
    <definedName name="xxxRLabel11.52.Prompt">0</definedName>
    <definedName name="xxxRLabel11.53.Prompt">0</definedName>
    <definedName name="xxxRLabel11.54.Prompt">0</definedName>
    <definedName name="xxxRLabel11.55.Prompt">0</definedName>
    <definedName name="xxxRLabel11.56.Prompt">0</definedName>
    <definedName name="xxxRLabel11.57.Prompt">0</definedName>
    <definedName name="xxxRLabel11.58.Prompt">0</definedName>
    <definedName name="xxxRLabel11.59.Prompt">0</definedName>
    <definedName name="xxxRLabel11.6.Prompt">0</definedName>
    <definedName name="xxxRLabel11.60.Prompt">0</definedName>
    <definedName name="xxxRLabel11.7.Prompt">0</definedName>
    <definedName name="xxxRLabel11.8.Prompt">0</definedName>
    <definedName name="xxxRLabel11.9.Prompt">0</definedName>
    <definedName name="xxxRLabel12.1.Prompt">0</definedName>
    <definedName name="xxxRLabel12.10.Prompt">0</definedName>
    <definedName name="xxxRLabel12.11.Prompt">0</definedName>
    <definedName name="xxxRLabel12.12.Prompt">0</definedName>
    <definedName name="xxxRLabel12.13.Prompt">0</definedName>
    <definedName name="xxxRLabel12.14.Prompt">0</definedName>
    <definedName name="xxxRLabel12.15.Prompt">0</definedName>
    <definedName name="xxxRLabel12.16.Prompt">0</definedName>
    <definedName name="xxxRLabel12.17.Prompt">0</definedName>
    <definedName name="xxxRLabel12.18.Prompt">0</definedName>
    <definedName name="xxxRLabel12.19.Prompt">0</definedName>
    <definedName name="xxxRLabel12.2.Prompt">0</definedName>
    <definedName name="xxxRLabel12.20.Prompt">0</definedName>
    <definedName name="xxxRLabel12.21.Prompt">0</definedName>
    <definedName name="xxxRLabel12.22.Prompt">0</definedName>
    <definedName name="xxxRLabel12.23.Prompt">0</definedName>
    <definedName name="xxxRLabel12.24.Prompt">0</definedName>
    <definedName name="xxxRLabel12.25.Prompt">0</definedName>
    <definedName name="xxxRLabel12.26.Prompt">0</definedName>
    <definedName name="xxxRLabel12.27.Prompt">0</definedName>
    <definedName name="xxxRLabel12.28.Prompt">0</definedName>
    <definedName name="xxxRLabel12.29.Prompt">0</definedName>
    <definedName name="xxxRLabel12.3.Prompt">0</definedName>
    <definedName name="xxxRLabel12.30.Prompt">0</definedName>
    <definedName name="xxxRLabel12.31.Prompt">0</definedName>
    <definedName name="xxxRLabel12.32.Prompt">0</definedName>
    <definedName name="xxxRLabel12.33.Prompt">0</definedName>
    <definedName name="xxxRLabel12.34.Prompt">0</definedName>
    <definedName name="xxxRLabel12.35.Prompt">0</definedName>
    <definedName name="xxxRLabel12.36.Prompt">0</definedName>
    <definedName name="xxxRLabel12.37.Prompt">0</definedName>
    <definedName name="xxxRLabel12.38.Prompt">0</definedName>
    <definedName name="xxxRLabel12.39.Prompt">0</definedName>
    <definedName name="xxxRLabel12.4.Prompt">0</definedName>
    <definedName name="xxxRLabel12.40.Prompt">0</definedName>
    <definedName name="xxxRLabel12.41.Prompt">0</definedName>
    <definedName name="xxxRLabel12.42.Prompt">0</definedName>
    <definedName name="xxxRLabel12.43.Prompt">0</definedName>
    <definedName name="xxxRLabel12.44.Prompt">0</definedName>
    <definedName name="xxxRLabel12.45.Prompt">0</definedName>
    <definedName name="xxxRLabel12.46.Prompt">0</definedName>
    <definedName name="xxxRLabel12.47.Prompt">0</definedName>
    <definedName name="xxxRLabel12.48.Prompt">0</definedName>
    <definedName name="xxxRLabel12.49.Prompt">0</definedName>
    <definedName name="xxxRLabel12.5.Prompt">0</definedName>
    <definedName name="xxxRLabel12.50.Prompt">0</definedName>
    <definedName name="xxxRLabel12.51.Prompt">0</definedName>
    <definedName name="xxxRLabel12.52.Prompt">0</definedName>
    <definedName name="xxxRLabel12.53.Prompt">0</definedName>
    <definedName name="xxxRLabel12.54.Prompt">0</definedName>
    <definedName name="xxxRLabel12.55.Prompt">0</definedName>
    <definedName name="xxxRLabel12.56.Prompt">0</definedName>
    <definedName name="xxxRLabel12.57.Prompt">0</definedName>
    <definedName name="xxxRLabel12.58.Prompt">0</definedName>
    <definedName name="xxxRLabel12.59.Prompt">0</definedName>
    <definedName name="xxxRLabel12.6.Prompt">0</definedName>
    <definedName name="xxxRLabel12.60.Prompt">0</definedName>
    <definedName name="xxxRLabel12.7.Prompt">0</definedName>
    <definedName name="xxxRLabel12.8.Prompt">0</definedName>
    <definedName name="xxxRLabel12.9.Prompt">0</definedName>
    <definedName name="xxxRLabel13.1.Prompt">0</definedName>
    <definedName name="xxxRLabel13.10.Prompt">0</definedName>
    <definedName name="xxxRLabel13.11.Prompt">0</definedName>
    <definedName name="xxxRLabel13.12.Prompt">0</definedName>
    <definedName name="xxxRLabel13.13.Prompt">0</definedName>
    <definedName name="xxxRLabel13.14.Prompt">0</definedName>
    <definedName name="xxxRLabel13.15.Prompt">0</definedName>
    <definedName name="xxxRLabel13.16.Prompt">0</definedName>
    <definedName name="xxxRLabel13.17.Prompt">0</definedName>
    <definedName name="xxxRLabel13.18.Prompt">0</definedName>
    <definedName name="xxxRLabel13.19.Prompt">0</definedName>
    <definedName name="xxxRLabel13.2.Prompt">0</definedName>
    <definedName name="xxxRLabel13.20.Prompt">0</definedName>
    <definedName name="xxxRLabel13.21.Prompt">0</definedName>
    <definedName name="xxxRLabel13.22.Prompt">0</definedName>
    <definedName name="xxxRLabel13.23.Prompt">0</definedName>
    <definedName name="xxxRLabel13.24.Prompt">0</definedName>
    <definedName name="xxxRLabel13.25.Prompt">0</definedName>
    <definedName name="xxxRLabel13.26.Prompt">0</definedName>
    <definedName name="xxxRLabel13.27.Prompt">0</definedName>
    <definedName name="xxxRLabel13.28.Prompt">0</definedName>
    <definedName name="xxxRLabel13.29.Prompt">0</definedName>
    <definedName name="xxxRLabel13.3.Prompt">0</definedName>
    <definedName name="xxxRLabel13.30.Prompt">0</definedName>
    <definedName name="xxxRLabel13.31.Prompt">0</definedName>
    <definedName name="xxxRLabel13.32.Prompt">0</definedName>
    <definedName name="xxxRLabel13.33.Prompt">0</definedName>
    <definedName name="xxxRLabel13.34.Prompt">0</definedName>
    <definedName name="xxxRLabel13.35.Prompt">0</definedName>
    <definedName name="xxxRLabel13.36.Prompt">0</definedName>
    <definedName name="xxxRLabel13.37.Prompt">0</definedName>
    <definedName name="xxxRLabel13.38.Prompt">0</definedName>
    <definedName name="xxxRLabel13.39.Prompt">0</definedName>
    <definedName name="xxxRLabel13.4.Prompt">0</definedName>
    <definedName name="xxxRLabel13.40.Prompt">0</definedName>
    <definedName name="xxxRLabel13.41.Prompt">0</definedName>
    <definedName name="xxxRLabel13.42.Prompt">0</definedName>
    <definedName name="xxxRLabel13.43.Prompt">0</definedName>
    <definedName name="xxxRLabel13.44.Prompt">0</definedName>
    <definedName name="xxxRLabel13.45.Prompt">0</definedName>
    <definedName name="xxxRLabel13.46.Prompt">0</definedName>
    <definedName name="xxxRLabel13.47.Prompt">0</definedName>
    <definedName name="xxxRLabel13.48.Prompt">0</definedName>
    <definedName name="xxxRLabel13.49.Prompt">0</definedName>
    <definedName name="xxxRLabel13.5.Prompt">0</definedName>
    <definedName name="xxxRLabel13.50.Prompt">0</definedName>
    <definedName name="xxxRLabel13.51.Prompt">0</definedName>
    <definedName name="xxxRLabel13.52.Prompt">0</definedName>
    <definedName name="xxxRLabel13.53.Prompt">0</definedName>
    <definedName name="xxxRLabel13.54.Prompt">0</definedName>
    <definedName name="xxxRLabel13.55.Prompt">0</definedName>
    <definedName name="xxxRLabel13.56.Prompt">0</definedName>
    <definedName name="xxxRLabel13.57.Prompt">0</definedName>
    <definedName name="xxxRLabel13.58.Prompt">0</definedName>
    <definedName name="xxxRLabel13.59.Prompt">0</definedName>
    <definedName name="xxxRLabel13.6.Prompt">0</definedName>
    <definedName name="xxxRLabel13.60.Prompt">0</definedName>
    <definedName name="xxxRLabel13.61.Prompt">0</definedName>
    <definedName name="xxxRLabel13.62.Prompt">0</definedName>
    <definedName name="xxxRLabel13.63.Prompt">0</definedName>
    <definedName name="xxxRLabel13.64.Prompt">0</definedName>
    <definedName name="xxxRLabel13.65.Prompt">0</definedName>
    <definedName name="xxxRLabel13.66.Prompt">0</definedName>
    <definedName name="xxxRLabel13.67.Prompt">0</definedName>
    <definedName name="xxxRLabel13.68.Prompt">0</definedName>
    <definedName name="xxxRLabel13.69.Prompt">0</definedName>
    <definedName name="xxxRLabel13.7.Prompt">0</definedName>
    <definedName name="xxxRLabel13.70.Prompt">0</definedName>
    <definedName name="xxxRLabel13.71.Prompt">0</definedName>
    <definedName name="xxxRLabel13.72.Prompt">0</definedName>
    <definedName name="xxxRLabel13.73.Prompt">0</definedName>
    <definedName name="xxxRLabel13.74.Prompt">0</definedName>
    <definedName name="xxxRLabel13.75.Prompt">0</definedName>
    <definedName name="xxxRLabel13.76.Prompt">0</definedName>
    <definedName name="xxxRLabel13.77.Prompt">0</definedName>
    <definedName name="xxxRLabel13.78.Prompt">0</definedName>
    <definedName name="xxxRLabel13.79.Prompt">0</definedName>
    <definedName name="xxxRLabel13.8.Prompt">0</definedName>
    <definedName name="xxxRLabel13.80.Prompt">0</definedName>
    <definedName name="xxxRLabel13.81.Prompt">0</definedName>
    <definedName name="xxxRLabel13.82.Prompt">0</definedName>
    <definedName name="xxxRLabel13.83.Prompt">0</definedName>
    <definedName name="xxxRLabel13.84.Prompt">0</definedName>
    <definedName name="xxxRLabel13.85.Prompt">0</definedName>
    <definedName name="xxxRLabel13.9.Prompt">0</definedName>
    <definedName name="xxxRLabel14.1.Prompt">0</definedName>
    <definedName name="xxxRLabel14.10.Prompt">0</definedName>
    <definedName name="xxxRLabel14.11.Prompt">0</definedName>
    <definedName name="xxxRLabel14.12.Prompt">0</definedName>
    <definedName name="xxxRLabel14.13.Prompt">0</definedName>
    <definedName name="xxxRLabel14.14.Prompt">0</definedName>
    <definedName name="xxxRLabel14.15.Prompt">0</definedName>
    <definedName name="xxxRLabel14.16.Prompt">0</definedName>
    <definedName name="xxxRLabel14.17.Prompt">0</definedName>
    <definedName name="xxxRLabel14.18.Prompt">0</definedName>
    <definedName name="xxxRLabel14.19.Prompt">0</definedName>
    <definedName name="xxxRLabel14.2.Prompt">0</definedName>
    <definedName name="xxxRLabel14.20.Prompt">0</definedName>
    <definedName name="xxxRLabel14.21.Prompt">0</definedName>
    <definedName name="xxxRLabel14.22.Prompt">0</definedName>
    <definedName name="xxxRLabel14.23.Prompt">0</definedName>
    <definedName name="xxxRLabel14.24.Prompt">0</definedName>
    <definedName name="xxxRLabel14.25.Prompt">0</definedName>
    <definedName name="xxxRLabel14.26.Prompt">0</definedName>
    <definedName name="xxxRLabel14.27.Prompt">0</definedName>
    <definedName name="xxxRLabel14.28.Prompt">0</definedName>
    <definedName name="xxxRLabel14.29.Prompt">0</definedName>
    <definedName name="xxxRLabel14.3.Prompt">0</definedName>
    <definedName name="xxxRLabel14.30.Prompt">0</definedName>
    <definedName name="xxxRLabel14.31.Prompt">0</definedName>
    <definedName name="xxxRLabel14.32.Prompt">0</definedName>
    <definedName name="xxxRLabel14.33.Prompt">0</definedName>
    <definedName name="xxxRLabel14.34.Prompt">0</definedName>
    <definedName name="xxxRLabel14.35.Prompt">0</definedName>
    <definedName name="xxxRLabel14.36.Prompt">0</definedName>
    <definedName name="xxxRLabel14.37.Prompt">0</definedName>
    <definedName name="xxxRLabel14.38.Prompt">0</definedName>
    <definedName name="xxxRLabel14.39.Prompt">0</definedName>
    <definedName name="xxxRLabel14.4.Prompt">0</definedName>
    <definedName name="xxxRLabel14.40.Prompt">0</definedName>
    <definedName name="xxxRLabel14.41.Prompt">0</definedName>
    <definedName name="xxxRLabel14.42.Prompt">0</definedName>
    <definedName name="xxxRLabel14.43.Prompt">0</definedName>
    <definedName name="xxxRLabel14.44.Prompt">0</definedName>
    <definedName name="xxxRLabel14.45.Prompt">0</definedName>
    <definedName name="xxxRLabel14.46.Prompt">0</definedName>
    <definedName name="xxxRLabel14.47.Prompt">0</definedName>
    <definedName name="xxxRLabel14.48.Prompt">0</definedName>
    <definedName name="xxxRLabel14.49.Prompt">0</definedName>
    <definedName name="xxxRLabel14.5.Prompt">0</definedName>
    <definedName name="xxxRLabel14.50.Prompt">0</definedName>
    <definedName name="xxxRLabel14.51.Prompt">0</definedName>
    <definedName name="xxxRLabel14.52.Prompt">0</definedName>
    <definedName name="xxxRLabel14.53.Prompt">0</definedName>
    <definedName name="xxxRLabel14.54.Prompt">0</definedName>
    <definedName name="xxxRLabel14.55.Prompt">0</definedName>
    <definedName name="xxxRLabel14.56.Prompt">0</definedName>
    <definedName name="xxxRLabel14.57.Prompt">0</definedName>
    <definedName name="xxxRLabel14.58.Prompt">0</definedName>
    <definedName name="xxxRLabel14.59.Prompt">0</definedName>
    <definedName name="xxxRLabel14.6.Prompt">0</definedName>
    <definedName name="xxxRLabel14.60.Prompt">0</definedName>
    <definedName name="xxxRLabel14.61.Prompt">0</definedName>
    <definedName name="xxxRLabel14.62.Prompt">0</definedName>
    <definedName name="xxxRLabel14.63.Prompt">0</definedName>
    <definedName name="xxxRLabel14.64.Prompt">0</definedName>
    <definedName name="xxxRLabel14.65.Prompt">0</definedName>
    <definedName name="xxxRLabel14.66.Prompt">0</definedName>
    <definedName name="xxxRLabel14.67.Prompt">0</definedName>
    <definedName name="xxxRLabel14.68.Prompt">0</definedName>
    <definedName name="xxxRLabel14.69.Prompt">0</definedName>
    <definedName name="xxxRLabel14.7.Prompt">0</definedName>
    <definedName name="xxxRLabel14.70.Prompt">0</definedName>
    <definedName name="xxxRLabel14.71.Prompt">0</definedName>
    <definedName name="xxxRLabel14.72.Prompt">0</definedName>
    <definedName name="xxxRLabel14.73.Prompt">0</definedName>
    <definedName name="xxxRLabel14.74.Prompt">0</definedName>
    <definedName name="xxxRLabel14.75.Prompt">0</definedName>
    <definedName name="xxxRLabel14.76.Prompt">0</definedName>
    <definedName name="xxxRLabel14.77.Prompt">0</definedName>
    <definedName name="xxxRLabel14.78.Prompt">0</definedName>
    <definedName name="xxxRLabel14.79.Prompt">0</definedName>
    <definedName name="xxxRLabel14.8.Prompt">0</definedName>
    <definedName name="xxxRLabel14.80.Prompt">0</definedName>
    <definedName name="xxxRLabel14.81.Prompt">0</definedName>
    <definedName name="xxxRLabel14.82.Prompt">0</definedName>
    <definedName name="xxxRLabel14.83.Prompt">0</definedName>
    <definedName name="xxxRLabel14.84.Prompt">0</definedName>
    <definedName name="xxxRLabel14.85.Prompt">0</definedName>
    <definedName name="xxxRLabel14.9.Prompt">0</definedName>
    <definedName name="xxxRLabel15.1.Prompt">0</definedName>
    <definedName name="xxxRLabel15.10.Prompt">0</definedName>
    <definedName name="xxxRLabel15.11.Prompt">0</definedName>
    <definedName name="xxxRLabel15.12.Prompt">0</definedName>
    <definedName name="xxxRLabel15.13.Prompt">0</definedName>
    <definedName name="xxxRLabel15.14.Prompt">0</definedName>
    <definedName name="xxxRLabel15.15.Prompt">0</definedName>
    <definedName name="xxxRLabel15.16.Prompt">0</definedName>
    <definedName name="xxxRLabel15.17.Prompt">0</definedName>
    <definedName name="xxxRLabel15.18.Prompt">0</definedName>
    <definedName name="xxxRLabel15.19.Prompt">0</definedName>
    <definedName name="xxxRLabel15.2.Prompt">0</definedName>
    <definedName name="xxxRLabel15.20.Prompt">0</definedName>
    <definedName name="xxxRLabel15.21.Prompt">0</definedName>
    <definedName name="xxxRLabel15.22.Prompt">0</definedName>
    <definedName name="xxxRLabel15.23.Prompt">0</definedName>
    <definedName name="xxxRLabel15.24.Prompt">0</definedName>
    <definedName name="xxxRLabel15.25.Prompt">0</definedName>
    <definedName name="xxxRLabel15.26.Prompt">0</definedName>
    <definedName name="xxxRLabel15.27.Prompt">0</definedName>
    <definedName name="xxxRLabel15.28.Prompt">0</definedName>
    <definedName name="xxxRLabel15.29.Prompt">0</definedName>
    <definedName name="xxxRLabel15.3.Prompt">0</definedName>
    <definedName name="xxxRLabel15.30.Prompt">0</definedName>
    <definedName name="xxxRLabel15.31.Prompt">0</definedName>
    <definedName name="xxxRLabel15.32.Prompt">0</definedName>
    <definedName name="xxxRLabel15.33.Prompt">0</definedName>
    <definedName name="xxxRLabel15.34.Prompt">0</definedName>
    <definedName name="xxxRLabel15.35.Prompt">0</definedName>
    <definedName name="xxxRLabel15.36.Prompt">0</definedName>
    <definedName name="xxxRLabel15.37.Prompt">0</definedName>
    <definedName name="xxxRLabel15.38.Prompt">0</definedName>
    <definedName name="xxxRLabel15.39.Prompt">0</definedName>
    <definedName name="xxxRLabel15.4.Prompt">0</definedName>
    <definedName name="xxxRLabel15.40.Prompt">0</definedName>
    <definedName name="xxxRLabel15.41.Prompt">0</definedName>
    <definedName name="xxxRLabel15.5.Prompt">0</definedName>
    <definedName name="xxxRLabel15.6.Prompt">0</definedName>
    <definedName name="xxxRLabel15.7.Prompt">0</definedName>
    <definedName name="xxxRLabel15.8.Prompt">0</definedName>
    <definedName name="xxxRLabel15.9.Prompt">0</definedName>
    <definedName name="xxxRLabel16.1.Prompt">0</definedName>
    <definedName name="xxxRLabel16.10.Prompt">0</definedName>
    <definedName name="xxxRLabel16.11.Prompt">0</definedName>
    <definedName name="xxxRLabel16.12.Prompt">0</definedName>
    <definedName name="xxxRLabel16.13.Prompt">0</definedName>
    <definedName name="xxxRLabel16.14.Prompt">0</definedName>
    <definedName name="xxxRLabel16.15.Prompt">0</definedName>
    <definedName name="xxxRLabel16.16.Prompt">0</definedName>
    <definedName name="xxxRLabel16.17.Prompt">0</definedName>
    <definedName name="xxxRLabel16.18.Prompt">0</definedName>
    <definedName name="xxxRLabel16.19.Prompt">0</definedName>
    <definedName name="xxxRLabel16.2.Prompt">0</definedName>
    <definedName name="xxxRLabel16.20.Prompt">0</definedName>
    <definedName name="xxxRLabel16.21.Prompt">0</definedName>
    <definedName name="xxxRLabel16.22.Prompt">0</definedName>
    <definedName name="xxxRLabel16.23.Prompt">0</definedName>
    <definedName name="xxxRLabel16.24.Prompt">0</definedName>
    <definedName name="xxxRLabel16.25.Prompt">0</definedName>
    <definedName name="xxxRLabel16.26.Prompt">0</definedName>
    <definedName name="xxxRLabel16.27.Prompt">0</definedName>
    <definedName name="xxxRLabel16.28.Prompt">0</definedName>
    <definedName name="xxxRLabel16.29.Prompt">0</definedName>
    <definedName name="xxxRLabel16.3.Prompt">0</definedName>
    <definedName name="xxxRLabel16.30.Prompt">0</definedName>
    <definedName name="xxxRLabel16.31.Prompt">0</definedName>
    <definedName name="xxxRLabel16.32.Prompt">0</definedName>
    <definedName name="xxxRLabel16.33.Prompt">0</definedName>
    <definedName name="xxxRLabel16.34.Prompt">0</definedName>
    <definedName name="xxxRLabel16.35.Prompt">0</definedName>
    <definedName name="xxxRLabel16.36.Prompt">0</definedName>
    <definedName name="xxxRLabel16.37.Prompt">0</definedName>
    <definedName name="xxxRLabel16.38.Prompt">0</definedName>
    <definedName name="xxxRLabel16.39.Prompt">0</definedName>
    <definedName name="xxxRLabel16.4.Prompt">0</definedName>
    <definedName name="xxxRLabel16.40.Prompt">0</definedName>
    <definedName name="xxxRLabel16.41.Prompt">0</definedName>
    <definedName name="xxxRLabel16.5.Prompt">0</definedName>
    <definedName name="xxxRLabel16.6.Prompt">0</definedName>
    <definedName name="xxxRLabel16.7.Prompt">0</definedName>
    <definedName name="xxxRLabel16.8.Prompt">0</definedName>
    <definedName name="xxxRLabel16.9.Prompt">0</definedName>
    <definedName name="xxxRLabel17.1.Prompt">0</definedName>
    <definedName name="xxxRLabel17.10.Prompt">0</definedName>
    <definedName name="xxxRLabel17.11.Prompt">0</definedName>
    <definedName name="xxxRLabel17.12.Prompt">0</definedName>
    <definedName name="xxxRLabel17.13.Prompt">0</definedName>
    <definedName name="xxxRLabel17.14.Prompt">0</definedName>
    <definedName name="xxxRLabel17.15.Prompt">0</definedName>
    <definedName name="xxxRLabel17.16.Prompt">0</definedName>
    <definedName name="xxxRLabel17.17.Prompt">0</definedName>
    <definedName name="xxxRLabel17.18.Prompt">0</definedName>
    <definedName name="xxxRLabel17.19.Prompt">0</definedName>
    <definedName name="xxxRLabel17.2.Prompt">0</definedName>
    <definedName name="xxxRLabel17.20.Prompt">0</definedName>
    <definedName name="xxxRLabel17.21.Prompt">0</definedName>
    <definedName name="xxxRLabel17.22.Prompt">0</definedName>
    <definedName name="xxxRLabel17.23.Prompt">0</definedName>
    <definedName name="xxxRLabel17.24.Prompt">0</definedName>
    <definedName name="xxxRLabel17.25.Prompt">0</definedName>
    <definedName name="xxxRLabel17.26.Prompt">0</definedName>
    <definedName name="xxxRLabel17.27.Prompt">0</definedName>
    <definedName name="xxxRLabel17.28.Prompt">0</definedName>
    <definedName name="xxxRLabel17.29.Prompt">0</definedName>
    <definedName name="xxxRLabel17.3.Prompt">0</definedName>
    <definedName name="xxxRLabel17.30.Prompt">0</definedName>
    <definedName name="xxxRLabel17.31.Prompt">0</definedName>
    <definedName name="xxxRLabel17.32.Prompt">0</definedName>
    <definedName name="xxxRLabel17.33.Prompt">0</definedName>
    <definedName name="xxxRLabel17.34.Prompt">0</definedName>
    <definedName name="xxxRLabel17.35.Prompt">0</definedName>
    <definedName name="xxxRLabel17.36.Prompt">0</definedName>
    <definedName name="xxxRLabel17.37.Prompt">0</definedName>
    <definedName name="xxxRLabel17.38.Prompt">0</definedName>
    <definedName name="xxxRLabel17.39.Prompt">0</definedName>
    <definedName name="xxxRLabel17.4.Prompt">0</definedName>
    <definedName name="xxxRLabel17.40.Prompt">0</definedName>
    <definedName name="xxxRLabel17.41.Prompt">0</definedName>
    <definedName name="xxxRLabel17.42.Prompt">0</definedName>
    <definedName name="xxxRLabel17.43.Prompt">0</definedName>
    <definedName name="xxxRLabel17.44.Prompt">0</definedName>
    <definedName name="xxxRLabel17.45.Prompt">0</definedName>
    <definedName name="xxxRLabel17.46.Prompt">0</definedName>
    <definedName name="xxxRLabel17.47.Prompt">0</definedName>
    <definedName name="xxxRLabel17.48.Prompt">0</definedName>
    <definedName name="xxxRLabel17.49.Prompt">0</definedName>
    <definedName name="xxxRLabel17.5.Prompt">0</definedName>
    <definedName name="xxxRLabel17.50.Prompt">0</definedName>
    <definedName name="xxxRLabel17.51.Prompt">0</definedName>
    <definedName name="xxxRLabel17.52.Prompt">0</definedName>
    <definedName name="xxxRLabel17.53.Prompt">0</definedName>
    <definedName name="xxxRLabel17.54.Prompt">0</definedName>
    <definedName name="xxxRLabel17.55.Prompt">0</definedName>
    <definedName name="xxxRLabel17.56.Prompt">0</definedName>
    <definedName name="xxxRLabel17.57.Prompt">0</definedName>
    <definedName name="xxxRLabel17.58.Prompt">0</definedName>
    <definedName name="xxxRLabel17.59.Prompt">0</definedName>
    <definedName name="xxxRLabel17.6.Prompt">0</definedName>
    <definedName name="xxxRLabel17.60.Prompt">0</definedName>
    <definedName name="xxxRLabel17.61.Prompt">0</definedName>
    <definedName name="xxxRLabel17.62.Prompt">0</definedName>
    <definedName name="xxxRLabel17.63.Prompt">0</definedName>
    <definedName name="xxxRLabel17.64.Prompt">0</definedName>
    <definedName name="xxxRLabel17.65.Prompt">0</definedName>
    <definedName name="xxxRLabel17.66.Prompt">0</definedName>
    <definedName name="xxxRLabel17.67.Prompt">0</definedName>
    <definedName name="xxxRLabel17.68.Prompt">0</definedName>
    <definedName name="xxxRLabel17.69.Prompt">0</definedName>
    <definedName name="xxxRLabel17.7.Prompt">0</definedName>
    <definedName name="xxxRLabel17.70.Prompt">0</definedName>
    <definedName name="xxxRLabel17.71.Prompt">0</definedName>
    <definedName name="xxxRLabel17.72.Prompt">0</definedName>
    <definedName name="xxxRLabel17.73.Prompt">0</definedName>
    <definedName name="xxxRLabel17.74.Prompt">0</definedName>
    <definedName name="xxxRLabel17.75.Prompt">0</definedName>
    <definedName name="xxxRLabel17.76.Prompt">0</definedName>
    <definedName name="xxxRLabel17.77.Prompt">0</definedName>
    <definedName name="xxxRLabel17.78.Prompt">0</definedName>
    <definedName name="xxxRLabel17.79.Prompt">0</definedName>
    <definedName name="xxxRLabel17.8.Prompt">0</definedName>
    <definedName name="xxxRLabel17.80.Prompt">0</definedName>
    <definedName name="xxxRLabel17.81.Prompt">0</definedName>
    <definedName name="xxxRLabel17.82.Prompt">0</definedName>
    <definedName name="xxxRLabel17.83.Prompt">0</definedName>
    <definedName name="xxxRLabel17.84.Prompt">0</definedName>
    <definedName name="xxxRLabel17.85.Prompt">0</definedName>
    <definedName name="xxxRLabel17.9.Prompt">0</definedName>
    <definedName name="xxxRLabel18.1.Prompt">0</definedName>
    <definedName name="xxxRLabel18.10.Prompt">0</definedName>
    <definedName name="xxxRLabel18.11.Prompt">0</definedName>
    <definedName name="xxxRLabel18.12.Prompt">0</definedName>
    <definedName name="xxxRLabel18.13.Prompt">0</definedName>
    <definedName name="xxxRLabel18.14.Prompt">0</definedName>
    <definedName name="xxxRLabel18.15.Prompt">0</definedName>
    <definedName name="xxxRLabel18.16.Prompt">0</definedName>
    <definedName name="xxxRLabel18.17.Prompt">0</definedName>
    <definedName name="xxxRLabel18.18.Prompt">0</definedName>
    <definedName name="xxxRLabel18.19.Prompt">0</definedName>
    <definedName name="xxxRLabel18.2.Prompt">0</definedName>
    <definedName name="xxxRLabel18.20.Prompt">0</definedName>
    <definedName name="xxxRLabel18.21.Prompt">0</definedName>
    <definedName name="xxxRLabel18.22.Prompt">0</definedName>
    <definedName name="xxxRLabel18.23.Prompt">0</definedName>
    <definedName name="xxxRLabel18.24.Prompt">0</definedName>
    <definedName name="xxxRLabel18.25.Prompt">0</definedName>
    <definedName name="xxxRLabel18.26.Prompt">0</definedName>
    <definedName name="xxxRLabel18.27.Prompt">0</definedName>
    <definedName name="xxxRLabel18.28.Prompt">0</definedName>
    <definedName name="xxxRLabel18.29.Prompt">0</definedName>
    <definedName name="xxxRLabel18.3.Prompt">0</definedName>
    <definedName name="xxxRLabel18.30.Prompt">0</definedName>
    <definedName name="xxxRLabel18.31.Prompt">0</definedName>
    <definedName name="xxxRLabel18.32.Prompt">0</definedName>
    <definedName name="xxxRLabel18.33.Prompt">0</definedName>
    <definedName name="xxxRLabel18.34.Prompt">0</definedName>
    <definedName name="xxxRLabel18.35.Prompt">0</definedName>
    <definedName name="xxxRLabel18.36.Prompt">0</definedName>
    <definedName name="xxxRLabel18.37.Prompt">0</definedName>
    <definedName name="xxxRLabel18.38.Prompt">0</definedName>
    <definedName name="xxxRLabel18.39.Prompt">0</definedName>
    <definedName name="xxxRLabel18.4.Prompt">0</definedName>
    <definedName name="xxxRLabel18.40.Prompt">0</definedName>
    <definedName name="xxxRLabel18.41.Prompt">0</definedName>
    <definedName name="xxxRLabel18.42.Prompt">0</definedName>
    <definedName name="xxxRLabel18.43.Prompt">0</definedName>
    <definedName name="xxxRLabel18.44.Prompt">0</definedName>
    <definedName name="xxxRLabel18.45.Prompt">0</definedName>
    <definedName name="xxxRLabel18.46.Prompt">0</definedName>
    <definedName name="xxxRLabel18.47.Prompt">0</definedName>
    <definedName name="xxxRLabel18.48.Prompt">0</definedName>
    <definedName name="xxxRLabel18.49.Prompt">0</definedName>
    <definedName name="xxxRLabel18.5.Prompt">0</definedName>
    <definedName name="xxxRLabel18.50.Prompt">0</definedName>
    <definedName name="xxxRLabel18.51.Prompt">0</definedName>
    <definedName name="xxxRLabel18.52.Prompt">0</definedName>
    <definedName name="xxxRLabel18.53.Prompt">0</definedName>
    <definedName name="xxxRLabel18.54.Prompt">0</definedName>
    <definedName name="xxxRLabel18.55.Prompt">0</definedName>
    <definedName name="xxxRLabel18.56.Prompt">0</definedName>
    <definedName name="xxxRLabel18.57.Prompt">0</definedName>
    <definedName name="xxxRLabel18.58.Prompt">0</definedName>
    <definedName name="xxxRLabel18.59.Prompt">0</definedName>
    <definedName name="xxxRLabel18.6.Prompt">0</definedName>
    <definedName name="xxxRLabel18.60.Prompt">0</definedName>
    <definedName name="xxxRLabel18.61.Prompt">0</definedName>
    <definedName name="xxxRLabel18.62.Prompt">0</definedName>
    <definedName name="xxxRLabel18.63.Prompt">0</definedName>
    <definedName name="xxxRLabel18.64.Prompt">0</definedName>
    <definedName name="xxxRLabel18.65.Prompt">0</definedName>
    <definedName name="xxxRLabel18.66.Prompt">0</definedName>
    <definedName name="xxxRLabel18.67.Prompt">0</definedName>
    <definedName name="xxxRLabel18.68.Prompt">0</definedName>
    <definedName name="xxxRLabel18.69.Prompt">0</definedName>
    <definedName name="xxxRLabel18.7.Prompt">0</definedName>
    <definedName name="xxxRLabel18.70.Prompt">0</definedName>
    <definedName name="xxxRLabel18.71.Prompt">0</definedName>
    <definedName name="xxxRLabel18.72.Prompt">0</definedName>
    <definedName name="xxxRLabel18.73.Prompt">0</definedName>
    <definedName name="xxxRLabel18.74.Prompt">0</definedName>
    <definedName name="xxxRLabel18.75.Prompt">0</definedName>
    <definedName name="xxxRLabel18.76.Prompt">0</definedName>
    <definedName name="xxxRLabel18.77.Prompt">0</definedName>
    <definedName name="xxxRLabel18.78.Prompt">0</definedName>
    <definedName name="xxxRLabel18.79.Prompt">0</definedName>
    <definedName name="xxxRLabel18.8.Prompt">0</definedName>
    <definedName name="xxxRLabel18.80.Prompt">0</definedName>
    <definedName name="xxxRLabel18.81.Prompt">0</definedName>
    <definedName name="xxxRLabel18.82.Prompt">0</definedName>
    <definedName name="xxxRLabel18.83.Prompt">0</definedName>
    <definedName name="xxxRLabel18.84.Prompt">0</definedName>
    <definedName name="xxxRLabel18.85.Prompt">0</definedName>
    <definedName name="xxxRLabel18.9.Prompt">0</definedName>
    <definedName name="xxxRLabel19.1.Prompt">0</definedName>
    <definedName name="xxxRLabel19.10.Prompt">0</definedName>
    <definedName name="xxxRLabel19.11.Prompt">0</definedName>
    <definedName name="xxxRLabel19.12.Prompt">0</definedName>
    <definedName name="xxxRLabel19.13.Prompt">0</definedName>
    <definedName name="xxxRLabel19.14.Prompt">0</definedName>
    <definedName name="xxxRLabel19.15.Prompt">0</definedName>
    <definedName name="xxxRLabel19.16.Prompt">0</definedName>
    <definedName name="xxxRLabel19.17.Prompt">0</definedName>
    <definedName name="xxxRLabel19.18.Prompt">0</definedName>
    <definedName name="xxxRLabel19.19.Prompt">0</definedName>
    <definedName name="xxxRLabel19.2.Prompt">0</definedName>
    <definedName name="xxxRLabel19.20.Prompt">0</definedName>
    <definedName name="xxxRLabel19.21.Prompt">0</definedName>
    <definedName name="xxxRLabel19.22.Prompt">0</definedName>
    <definedName name="xxxRLabel19.23.Prompt">0</definedName>
    <definedName name="xxxRLabel19.24.Prompt">0</definedName>
    <definedName name="xxxRLabel19.25.Prompt">0</definedName>
    <definedName name="xxxRLabel19.26.Prompt">0</definedName>
    <definedName name="xxxRLabel19.27.Prompt">0</definedName>
    <definedName name="xxxRLabel19.28.Prompt">0</definedName>
    <definedName name="xxxRLabel19.29.Prompt">0</definedName>
    <definedName name="xxxRLabel19.3.Prompt">0</definedName>
    <definedName name="xxxRLabel19.30.Prompt">0</definedName>
    <definedName name="xxxRLabel19.31.Prompt">0</definedName>
    <definedName name="xxxRLabel19.32.Prompt">0</definedName>
    <definedName name="xxxRLabel19.33.Prompt">0</definedName>
    <definedName name="xxxRLabel19.34.Prompt">0</definedName>
    <definedName name="xxxRLabel19.35.Prompt">0</definedName>
    <definedName name="xxxRLabel19.36.Prompt">0</definedName>
    <definedName name="xxxRLabel19.37.Prompt">0</definedName>
    <definedName name="xxxRLabel19.38.Prompt">0</definedName>
    <definedName name="xxxRLabel19.39.Prompt">0</definedName>
    <definedName name="xxxRLabel19.4.Prompt">0</definedName>
    <definedName name="xxxRLabel19.40.Prompt">0</definedName>
    <definedName name="xxxRLabel19.41.Prompt">0</definedName>
    <definedName name="xxxRLabel19.42.Prompt">0</definedName>
    <definedName name="xxxRLabel19.43.Prompt">0</definedName>
    <definedName name="xxxRLabel19.44.Prompt">0</definedName>
    <definedName name="xxxRLabel19.45.Prompt">0</definedName>
    <definedName name="xxxRLabel19.46.Prompt">0</definedName>
    <definedName name="xxxRLabel19.47.Prompt">0</definedName>
    <definedName name="xxxRLabel19.48.Prompt">0</definedName>
    <definedName name="xxxRLabel19.49.Prompt">0</definedName>
    <definedName name="xxxRLabel19.5.Prompt">0</definedName>
    <definedName name="xxxRLabel19.50.Prompt">0</definedName>
    <definedName name="xxxRLabel19.51.Prompt">0</definedName>
    <definedName name="xxxRLabel19.52.Prompt">0</definedName>
    <definedName name="xxxRLabel19.53.Prompt">0</definedName>
    <definedName name="xxxRLabel19.54.Prompt">0</definedName>
    <definedName name="xxxRLabel19.55.Prompt">0</definedName>
    <definedName name="xxxRLabel19.56.Prompt">0</definedName>
    <definedName name="xxxRLabel19.57.Prompt">0</definedName>
    <definedName name="xxxRLabel19.58.Prompt">0</definedName>
    <definedName name="xxxRLabel19.59.Prompt">0</definedName>
    <definedName name="xxxRLabel19.6.Prompt">0</definedName>
    <definedName name="xxxRLabel19.60.Prompt">0</definedName>
    <definedName name="xxxRLabel19.61.Prompt">0</definedName>
    <definedName name="xxxRLabel19.62.Prompt">0</definedName>
    <definedName name="xxxRLabel19.63.Prompt">0</definedName>
    <definedName name="xxxRLabel19.64.Prompt">0</definedName>
    <definedName name="xxxRLabel19.65.Prompt">0</definedName>
    <definedName name="xxxRLabel19.66.Prompt">0</definedName>
    <definedName name="xxxRLabel19.67.Prompt">0</definedName>
    <definedName name="xxxRLabel19.68.Prompt">0</definedName>
    <definedName name="xxxRLabel19.69.Prompt">0</definedName>
    <definedName name="xxxRLabel19.7.Prompt">0</definedName>
    <definedName name="xxxRLabel19.70.Prompt">0</definedName>
    <definedName name="xxxRLabel19.71.Prompt">0</definedName>
    <definedName name="xxxRLabel19.72.Prompt">0</definedName>
    <definedName name="xxxRLabel19.73.Prompt">0</definedName>
    <definedName name="xxxRLabel19.74.Prompt">0</definedName>
    <definedName name="xxxRLabel19.75.Prompt">0</definedName>
    <definedName name="xxxRLabel19.76.Prompt">0</definedName>
    <definedName name="xxxRLabel19.77.Prompt">0</definedName>
    <definedName name="xxxRLabel19.78.Prompt">0</definedName>
    <definedName name="xxxRLabel19.79.Prompt">0</definedName>
    <definedName name="xxxRLabel19.8.Prompt">0</definedName>
    <definedName name="xxxRLabel19.80.Prompt">0</definedName>
    <definedName name="xxxRLabel19.81.Prompt">0</definedName>
    <definedName name="xxxRLabel19.82.Prompt">0</definedName>
    <definedName name="xxxRLabel19.83.Prompt">0</definedName>
    <definedName name="xxxRLabel19.84.Prompt">0</definedName>
    <definedName name="xxxRLabel19.85.Prompt">0</definedName>
    <definedName name="xxxRLabel19.9.Prompt">0</definedName>
    <definedName name="xxxRLabel2.1.Prompt">0</definedName>
    <definedName name="xxxRLabel2.10.Prompt">0</definedName>
    <definedName name="xxxRLabel2.11.Prompt">0</definedName>
    <definedName name="xxxRLabel2.12.Prompt">0</definedName>
    <definedName name="xxxRLabel2.13.Prompt">0</definedName>
    <definedName name="xxxRLabel2.14.Prompt">0</definedName>
    <definedName name="xxxRLabel2.15.Prompt">0</definedName>
    <definedName name="xxxRLabel2.16.Prompt">0</definedName>
    <definedName name="xxxRLabel2.17.Prompt">0</definedName>
    <definedName name="xxxRLabel2.18.Prompt">0</definedName>
    <definedName name="xxxRLabel2.19.Prompt">0</definedName>
    <definedName name="xxxRLabel2.2.Prompt">0</definedName>
    <definedName name="xxxRLabel2.20.Prompt">0</definedName>
    <definedName name="xxxRLabel2.21.Prompt">0</definedName>
    <definedName name="xxxRLabel2.22.Prompt">0</definedName>
    <definedName name="xxxRLabel2.23.Prompt">0</definedName>
    <definedName name="xxxRLabel2.24.Prompt">0</definedName>
    <definedName name="xxxRLabel2.25.Prompt">0</definedName>
    <definedName name="xxxRLabel2.26.Prompt">0</definedName>
    <definedName name="xxxRLabel2.27.Prompt">0</definedName>
    <definedName name="xxxRLabel2.28.Prompt">0</definedName>
    <definedName name="xxxRLabel2.29.Prompt">0</definedName>
    <definedName name="xxxRLabel2.3.Prompt">0</definedName>
    <definedName name="xxxRLabel2.30.Prompt">0</definedName>
    <definedName name="xxxRLabel2.31.Prompt">0</definedName>
    <definedName name="xxxRLabel2.32.Prompt">0</definedName>
    <definedName name="xxxRLabel2.33.Prompt">0</definedName>
    <definedName name="xxxRLabel2.34.Prompt">0</definedName>
    <definedName name="xxxRLabel2.35.Prompt">0</definedName>
    <definedName name="xxxRLabel2.36.Prompt">0</definedName>
    <definedName name="xxxRLabel2.37.Prompt">0</definedName>
    <definedName name="xxxRLabel2.38.Prompt">0</definedName>
    <definedName name="xxxRLabel2.39.Prompt">0</definedName>
    <definedName name="xxxRLabel2.4.Prompt">0</definedName>
    <definedName name="xxxRLabel2.40.Prompt">0</definedName>
    <definedName name="xxxRLabel2.41.Prompt">0</definedName>
    <definedName name="xxxRLabel2.42.Prompt">0</definedName>
    <definedName name="xxxRLabel2.43.Prompt">0</definedName>
    <definedName name="xxxRLabel2.44.Prompt">0</definedName>
    <definedName name="xxxRLabel2.45.Prompt">0</definedName>
    <definedName name="xxxRLabel2.46.Prompt">0</definedName>
    <definedName name="xxxRLabel2.47.Prompt">0</definedName>
    <definedName name="xxxRLabel2.48.Prompt">0</definedName>
    <definedName name="xxxRLabel2.49.Prompt">0</definedName>
    <definedName name="xxxRLabel2.5.Prompt">0</definedName>
    <definedName name="xxxRLabel2.50.Prompt">0</definedName>
    <definedName name="xxxRLabel2.51.Prompt">0</definedName>
    <definedName name="xxxRLabel2.52.Prompt">0</definedName>
    <definedName name="xxxRLabel2.53.Prompt">0</definedName>
    <definedName name="xxxRLabel2.54.Prompt">0</definedName>
    <definedName name="xxxRLabel2.55.Prompt">0</definedName>
    <definedName name="xxxRLabel2.56.Prompt">0</definedName>
    <definedName name="xxxRLabel2.57.Prompt">0</definedName>
    <definedName name="xxxRLabel2.58.Prompt">0</definedName>
    <definedName name="xxxRLabel2.59.Prompt">0</definedName>
    <definedName name="xxxRLabel2.6.Prompt">0</definedName>
    <definedName name="xxxRLabel2.60.Prompt">0</definedName>
    <definedName name="xxxRLabel2.61.Prompt">0</definedName>
    <definedName name="xxxRLabel2.62.Prompt">0</definedName>
    <definedName name="xxxRLabel2.63.Prompt">0</definedName>
    <definedName name="xxxRLabel2.64.Prompt">0</definedName>
    <definedName name="xxxRLabel2.65.Prompt">0</definedName>
    <definedName name="xxxRLabel2.66.Prompt">0</definedName>
    <definedName name="xxxRLabel2.7.Prompt">0</definedName>
    <definedName name="xxxRLabel2.8.Prompt">0</definedName>
    <definedName name="xxxRLabel2.9.Prompt">0</definedName>
    <definedName name="xxxRLabel20.1.Prompt">0</definedName>
    <definedName name="xxxRLabel20.10.Prompt">0</definedName>
    <definedName name="xxxRLabel20.11.Prompt">0</definedName>
    <definedName name="xxxRLabel20.12.Prompt">0</definedName>
    <definedName name="xxxRLabel20.13.Prompt">0</definedName>
    <definedName name="xxxRLabel20.14.Prompt">0</definedName>
    <definedName name="xxxRLabel20.15.Prompt">0</definedName>
    <definedName name="xxxRLabel20.16.Prompt">0</definedName>
    <definedName name="xxxRLabel20.17.Prompt">0</definedName>
    <definedName name="xxxRLabel20.18.Prompt">0</definedName>
    <definedName name="xxxRLabel20.19.Prompt">0</definedName>
    <definedName name="xxxRLabel20.2.Prompt">0</definedName>
    <definedName name="xxxRLabel20.20.Prompt">0</definedName>
    <definedName name="xxxRLabel20.21.Prompt">0</definedName>
    <definedName name="xxxRLabel20.22.Prompt">0</definedName>
    <definedName name="xxxRLabel20.23.Prompt">0</definedName>
    <definedName name="xxxRLabel20.24.Prompt">0</definedName>
    <definedName name="xxxRLabel20.25.Prompt">0</definedName>
    <definedName name="xxxRLabel20.26.Prompt">0</definedName>
    <definedName name="xxxRLabel20.27.Prompt">0</definedName>
    <definedName name="xxxRLabel20.28.Prompt">0</definedName>
    <definedName name="xxxRLabel20.29.Prompt">0</definedName>
    <definedName name="xxxRLabel20.3.Prompt">0</definedName>
    <definedName name="xxxRLabel20.30.Prompt">0</definedName>
    <definedName name="xxxRLabel20.31.Prompt">0</definedName>
    <definedName name="xxxRLabel20.32.Prompt">0</definedName>
    <definedName name="xxxRLabel20.33.Prompt">0</definedName>
    <definedName name="xxxRLabel20.34.Prompt">0</definedName>
    <definedName name="xxxRLabel20.35.Prompt">0</definedName>
    <definedName name="xxxRLabel20.36.Prompt">0</definedName>
    <definedName name="xxxRLabel20.37.Prompt">0</definedName>
    <definedName name="xxxRLabel20.38.Prompt">0</definedName>
    <definedName name="xxxRLabel20.39.Prompt">0</definedName>
    <definedName name="xxxRLabel20.4.Prompt">0</definedName>
    <definedName name="xxxRLabel20.40.Prompt">0</definedName>
    <definedName name="xxxRLabel20.41.Prompt">0</definedName>
    <definedName name="xxxRLabel20.42.Prompt">0</definedName>
    <definedName name="xxxRLabel20.43.Prompt">0</definedName>
    <definedName name="xxxRLabel20.44.Prompt">0</definedName>
    <definedName name="xxxRLabel20.45.Prompt">0</definedName>
    <definedName name="xxxRLabel20.46.Prompt">0</definedName>
    <definedName name="xxxRLabel20.47.Prompt">0</definedName>
    <definedName name="xxxRLabel20.48.Prompt">0</definedName>
    <definedName name="xxxRLabel20.49.Prompt">0</definedName>
    <definedName name="xxxRLabel20.5.Prompt">0</definedName>
    <definedName name="xxxRLabel20.50.Prompt">0</definedName>
    <definedName name="xxxRLabel20.51.Prompt">0</definedName>
    <definedName name="xxxRLabel20.52.Prompt">0</definedName>
    <definedName name="xxxRLabel20.53.Prompt">0</definedName>
    <definedName name="xxxRLabel20.54.Prompt">0</definedName>
    <definedName name="xxxRLabel20.55.Prompt">0</definedName>
    <definedName name="xxxRLabel20.56.Prompt">0</definedName>
    <definedName name="xxxRLabel20.57.Prompt">0</definedName>
    <definedName name="xxxRLabel20.58.Prompt">0</definedName>
    <definedName name="xxxRLabel20.59.Prompt">0</definedName>
    <definedName name="xxxRLabel20.6.Prompt">0</definedName>
    <definedName name="xxxRLabel20.60.Prompt">0</definedName>
    <definedName name="xxxRLabel20.61.Prompt">0</definedName>
    <definedName name="xxxRLabel20.62.Prompt">0</definedName>
    <definedName name="xxxRLabel20.63.Prompt">0</definedName>
    <definedName name="xxxRLabel20.64.Prompt">0</definedName>
    <definedName name="xxxRLabel20.65.Prompt">0</definedName>
    <definedName name="xxxRLabel20.66.Prompt">0</definedName>
    <definedName name="xxxRLabel20.67.Prompt">0</definedName>
    <definedName name="xxxRLabel20.68.Prompt">0</definedName>
    <definedName name="xxxRLabel20.69.Prompt">0</definedName>
    <definedName name="xxxRLabel20.7.Prompt">0</definedName>
    <definedName name="xxxRLabel20.70.Prompt">0</definedName>
    <definedName name="xxxRLabel20.71.Prompt">0</definedName>
    <definedName name="xxxRLabel20.72.Prompt">0</definedName>
    <definedName name="xxxRLabel20.73.Prompt">0</definedName>
    <definedName name="xxxRLabel20.74.Prompt">0</definedName>
    <definedName name="xxxRLabel20.75.Prompt">0</definedName>
    <definedName name="xxxRLabel20.76.Prompt">0</definedName>
    <definedName name="xxxRLabel20.77.Prompt">0</definedName>
    <definedName name="xxxRLabel20.78.Prompt">0</definedName>
    <definedName name="xxxRLabel20.79.Prompt">0</definedName>
    <definedName name="xxxRLabel20.8.Prompt">0</definedName>
    <definedName name="xxxRLabel20.80.Prompt">0</definedName>
    <definedName name="xxxRLabel20.81.Prompt">0</definedName>
    <definedName name="xxxRLabel20.82.Prompt">0</definedName>
    <definedName name="xxxRLabel20.83.Prompt">0</definedName>
    <definedName name="xxxRLabel20.84.Prompt">0</definedName>
    <definedName name="xxxRLabel20.85.Prompt">0</definedName>
    <definedName name="xxxRLabel20.9.Prompt">0</definedName>
    <definedName name="xxxRLabel21.1.Prompt">0</definedName>
    <definedName name="xxxRLabel21.10.Prompt">0</definedName>
    <definedName name="xxxRLabel21.11.Prompt">0</definedName>
    <definedName name="xxxRLabel21.12.Prompt">0</definedName>
    <definedName name="xxxRLabel21.13.Prompt">0</definedName>
    <definedName name="xxxRLabel21.14.Prompt">0</definedName>
    <definedName name="xxxRLabel21.15.Prompt">0</definedName>
    <definedName name="xxxRLabel21.16.Prompt">0</definedName>
    <definedName name="xxxRLabel21.17.Prompt">0</definedName>
    <definedName name="xxxRLabel21.18.Prompt">0</definedName>
    <definedName name="xxxRLabel21.19.Prompt">0</definedName>
    <definedName name="xxxRLabel21.2.Prompt">0</definedName>
    <definedName name="xxxRLabel21.20.Prompt">0</definedName>
    <definedName name="xxxRLabel21.21.Prompt">0</definedName>
    <definedName name="xxxRLabel21.22.Prompt">0</definedName>
    <definedName name="xxxRLabel21.23.Prompt">0</definedName>
    <definedName name="xxxRLabel21.24.Prompt">0</definedName>
    <definedName name="xxxRLabel21.25.Prompt">0</definedName>
    <definedName name="xxxRLabel21.26.Prompt">0</definedName>
    <definedName name="xxxRLabel21.27.Prompt">0</definedName>
    <definedName name="xxxRLabel21.28.Prompt">0</definedName>
    <definedName name="xxxRLabel21.29.Prompt">0</definedName>
    <definedName name="xxxRLabel21.3.Prompt">0</definedName>
    <definedName name="xxxRLabel21.30.Prompt">0</definedName>
    <definedName name="xxxRLabel21.31.Prompt">0</definedName>
    <definedName name="xxxRLabel21.32.Prompt">0</definedName>
    <definedName name="xxxRLabel21.33.Prompt">0</definedName>
    <definedName name="xxxRLabel21.34.Prompt">0</definedName>
    <definedName name="xxxRLabel21.35.Prompt">0</definedName>
    <definedName name="xxxRLabel21.36.Prompt">0</definedName>
    <definedName name="xxxRLabel21.37.Prompt">0</definedName>
    <definedName name="xxxRLabel21.38.Prompt">0</definedName>
    <definedName name="xxxRLabel21.39.Prompt">0</definedName>
    <definedName name="xxxRLabel21.4.Prompt">0</definedName>
    <definedName name="xxxRLabel21.40.Prompt">0</definedName>
    <definedName name="xxxRLabel21.41.Prompt">0</definedName>
    <definedName name="xxxRLabel21.42.Prompt">0</definedName>
    <definedName name="xxxRLabel21.43.Prompt">0</definedName>
    <definedName name="xxxRLabel21.44.Prompt">0</definedName>
    <definedName name="xxxRLabel21.45.Prompt">0</definedName>
    <definedName name="xxxRLabel21.46.Prompt">0</definedName>
    <definedName name="xxxRLabel21.47.Prompt">0</definedName>
    <definedName name="xxxRLabel21.48.Prompt">0</definedName>
    <definedName name="xxxRLabel21.49.Prompt">0</definedName>
    <definedName name="xxxRLabel21.5.Prompt">0</definedName>
    <definedName name="xxxRLabel21.50.Prompt">0</definedName>
    <definedName name="xxxRLabel21.51.Prompt">0</definedName>
    <definedName name="xxxRLabel21.52.Prompt">0</definedName>
    <definedName name="xxxRLabel21.53.Prompt">0</definedName>
    <definedName name="xxxRLabel21.54.Prompt">0</definedName>
    <definedName name="xxxRLabel21.55.Prompt">0</definedName>
    <definedName name="xxxRLabel21.56.Prompt">0</definedName>
    <definedName name="xxxRLabel21.57.Prompt">0</definedName>
    <definedName name="xxxRLabel21.58.Prompt">0</definedName>
    <definedName name="xxxRLabel21.59.Prompt">0</definedName>
    <definedName name="xxxRLabel21.6.Prompt">0</definedName>
    <definedName name="xxxRLabel21.60.Prompt">0</definedName>
    <definedName name="xxxRLabel21.61.Prompt">0</definedName>
    <definedName name="xxxRLabel21.62.Prompt">0</definedName>
    <definedName name="xxxRLabel21.63.Prompt">0</definedName>
    <definedName name="xxxRLabel21.64.Prompt">0</definedName>
    <definedName name="xxxRLabel21.65.Prompt">0</definedName>
    <definedName name="xxxRLabel21.7.Prompt">0</definedName>
    <definedName name="xxxRLabel21.8.Prompt">0</definedName>
    <definedName name="xxxRLabel21.9.Prompt">0</definedName>
    <definedName name="xxxRLabel22.1.Prompt">0</definedName>
    <definedName name="xxxRLabel22.10.Prompt">0</definedName>
    <definedName name="xxxRLabel22.11.Prompt">0</definedName>
    <definedName name="xxxRLabel22.12.Prompt">0</definedName>
    <definedName name="xxxRLabel22.13.Prompt">0</definedName>
    <definedName name="xxxRLabel22.14.Prompt">0</definedName>
    <definedName name="xxxRLabel22.15.Prompt">0</definedName>
    <definedName name="xxxRLabel22.16.Prompt">0</definedName>
    <definedName name="xxxRLabel22.17.Prompt">0</definedName>
    <definedName name="xxxRLabel22.18.Prompt">0</definedName>
    <definedName name="xxxRLabel22.19.Prompt">0</definedName>
    <definedName name="xxxRLabel22.2.Prompt">0</definedName>
    <definedName name="xxxRLabel22.20.Prompt">0</definedName>
    <definedName name="xxxRLabel22.21.Prompt">0</definedName>
    <definedName name="xxxRLabel22.22.Prompt">0</definedName>
    <definedName name="xxxRLabel22.23.Prompt">0</definedName>
    <definedName name="xxxRLabel22.24.Prompt">0</definedName>
    <definedName name="xxxRLabel22.25.Prompt">0</definedName>
    <definedName name="xxxRLabel22.26.Prompt">0</definedName>
    <definedName name="xxxRLabel22.27.Prompt">0</definedName>
    <definedName name="xxxRLabel22.28.Prompt">0</definedName>
    <definedName name="xxxRLabel22.29.Prompt">0</definedName>
    <definedName name="xxxRLabel22.3.Prompt">0</definedName>
    <definedName name="xxxRLabel22.30.Prompt">0</definedName>
    <definedName name="xxxRLabel22.31.Prompt">0</definedName>
    <definedName name="xxxRLabel22.32.Prompt">0</definedName>
    <definedName name="xxxRLabel22.33.Prompt">0</definedName>
    <definedName name="xxxRLabel22.34.Prompt">0</definedName>
    <definedName name="xxxRLabel22.35.Prompt">0</definedName>
    <definedName name="xxxRLabel22.36.Prompt">0</definedName>
    <definedName name="xxxRLabel22.37.Prompt">0</definedName>
    <definedName name="xxxRLabel22.38.Prompt">0</definedName>
    <definedName name="xxxRLabel22.39.Prompt">0</definedName>
    <definedName name="xxxRLabel22.4.Prompt">0</definedName>
    <definedName name="xxxRLabel22.40.Prompt">0</definedName>
    <definedName name="xxxRLabel22.41.Prompt">0</definedName>
    <definedName name="xxxRLabel22.42.Prompt">0</definedName>
    <definedName name="xxxRLabel22.43.Prompt">0</definedName>
    <definedName name="xxxRLabel22.44.Prompt">0</definedName>
    <definedName name="xxxRLabel22.45.Prompt">0</definedName>
    <definedName name="xxxRLabel22.46.Prompt">0</definedName>
    <definedName name="xxxRLabel22.47.Prompt">0</definedName>
    <definedName name="xxxRLabel22.48.Prompt">0</definedName>
    <definedName name="xxxRLabel22.49.Prompt">0</definedName>
    <definedName name="xxxRLabel22.5.Prompt">0</definedName>
    <definedName name="xxxRLabel22.50.Prompt">0</definedName>
    <definedName name="xxxRLabel22.51.Prompt">0</definedName>
    <definedName name="xxxRLabel22.52.Prompt">0</definedName>
    <definedName name="xxxRLabel22.53.Prompt">0</definedName>
    <definedName name="xxxRLabel22.54.Prompt">0</definedName>
    <definedName name="xxxRLabel22.55.Prompt">0</definedName>
    <definedName name="xxxRLabel22.56.Prompt">0</definedName>
    <definedName name="xxxRLabel22.57.Prompt">0</definedName>
    <definedName name="xxxRLabel22.58.Prompt">0</definedName>
    <definedName name="xxxRLabel22.59.Prompt">0</definedName>
    <definedName name="xxxRLabel22.6.Prompt">0</definedName>
    <definedName name="xxxRLabel22.60.Prompt">0</definedName>
    <definedName name="xxxRLabel22.61.Prompt">0</definedName>
    <definedName name="xxxRLabel22.62.Prompt">0</definedName>
    <definedName name="xxxRLabel22.63.Prompt">0</definedName>
    <definedName name="xxxRLabel22.64.Prompt">0</definedName>
    <definedName name="xxxRLabel22.65.Prompt">0</definedName>
    <definedName name="xxxRLabel22.66.Prompt">0</definedName>
    <definedName name="xxxRLabel22.7.Prompt">0</definedName>
    <definedName name="xxxRLabel22.8.Prompt">0</definedName>
    <definedName name="xxxRLabel22.9.Prompt">0</definedName>
    <definedName name="xxxRLabel23.1.Prompt">0</definedName>
    <definedName name="xxxRLabel23.10.Prompt">0</definedName>
    <definedName name="xxxRLabel23.11.Prompt">0</definedName>
    <definedName name="xxxRLabel23.12.Prompt">0</definedName>
    <definedName name="xxxRLabel23.13.Prompt">0</definedName>
    <definedName name="xxxRLabel23.14.Prompt">0</definedName>
    <definedName name="xxxRLabel23.15.Prompt">0</definedName>
    <definedName name="xxxRLabel23.16.Prompt">0</definedName>
    <definedName name="xxxRLabel23.17.Prompt">0</definedName>
    <definedName name="xxxRLabel23.18.Prompt">0</definedName>
    <definedName name="xxxRLabel23.19.Prompt">0</definedName>
    <definedName name="xxxRLabel23.2.Prompt">0</definedName>
    <definedName name="xxxRLabel23.20.Prompt">0</definedName>
    <definedName name="xxxRLabel23.21.Prompt">0</definedName>
    <definedName name="xxxRLabel23.22.Prompt">0</definedName>
    <definedName name="xxxRLabel23.23.Prompt">0</definedName>
    <definedName name="xxxRLabel23.24.Prompt">0</definedName>
    <definedName name="xxxRLabel23.25.Prompt">0</definedName>
    <definedName name="xxxRLabel23.26.Prompt">0</definedName>
    <definedName name="xxxRLabel23.27.Prompt">0</definedName>
    <definedName name="xxxRLabel23.28.Prompt">0</definedName>
    <definedName name="xxxRLabel23.29.Prompt">0</definedName>
    <definedName name="xxxRLabel23.3.Prompt">0</definedName>
    <definedName name="xxxRLabel23.30.Prompt">0</definedName>
    <definedName name="xxxRLabel23.31.Prompt">0</definedName>
    <definedName name="xxxRLabel23.32.Prompt">0</definedName>
    <definedName name="xxxRLabel23.33.Prompt">0</definedName>
    <definedName name="xxxRLabel23.34.Prompt">0</definedName>
    <definedName name="xxxRLabel23.35.Prompt">0</definedName>
    <definedName name="xxxRLabel23.36.Prompt">0</definedName>
    <definedName name="xxxRLabel23.37.Prompt">0</definedName>
    <definedName name="xxxRLabel23.38.Prompt">0</definedName>
    <definedName name="xxxRLabel23.39.Prompt">0</definedName>
    <definedName name="xxxRLabel23.4.Prompt">0</definedName>
    <definedName name="xxxRLabel23.40.Prompt">0</definedName>
    <definedName name="xxxRLabel23.41.Prompt">0</definedName>
    <definedName name="xxxRLabel23.42.Prompt">0</definedName>
    <definedName name="xxxRLabel23.43.Prompt">0</definedName>
    <definedName name="xxxRLabel23.44.Prompt">0</definedName>
    <definedName name="xxxRLabel23.45.Prompt">0</definedName>
    <definedName name="xxxRLabel23.46.Prompt">0</definedName>
    <definedName name="xxxRLabel23.47.Prompt">0</definedName>
    <definedName name="xxxRLabel23.5.Prompt">0</definedName>
    <definedName name="xxxRLabel23.6.Prompt">0</definedName>
    <definedName name="xxxRLabel23.7.Prompt">0</definedName>
    <definedName name="xxxRLabel23.8.Prompt">0</definedName>
    <definedName name="xxxRLabel23.9.Prompt">0</definedName>
    <definedName name="xxxRLabel24.1.Prompt">0</definedName>
    <definedName name="xxxRLabel24.10.Prompt">0</definedName>
    <definedName name="xxxRLabel24.11.Prompt">0</definedName>
    <definedName name="xxxRLabel24.12.Prompt">0</definedName>
    <definedName name="xxxRLabel24.13.Prompt">0</definedName>
    <definedName name="xxxRLabel24.14.Prompt">0</definedName>
    <definedName name="xxxRLabel24.15.Prompt">0</definedName>
    <definedName name="xxxRLabel24.16.Prompt">0</definedName>
    <definedName name="xxxRLabel24.17.Prompt">0</definedName>
    <definedName name="xxxRLabel24.18.Prompt">0</definedName>
    <definedName name="xxxRLabel24.19.Prompt">0</definedName>
    <definedName name="xxxRLabel24.2.Prompt">0</definedName>
    <definedName name="xxxRLabel24.20.Prompt">0</definedName>
    <definedName name="xxxRLabel24.21.Prompt">0</definedName>
    <definedName name="xxxRLabel24.22.Prompt">0</definedName>
    <definedName name="xxxRLabel24.23.Prompt">0</definedName>
    <definedName name="xxxRLabel24.24.Prompt">0</definedName>
    <definedName name="xxxRLabel24.25.Prompt">0</definedName>
    <definedName name="xxxRLabel24.26.Prompt">0</definedName>
    <definedName name="xxxRLabel24.27.Prompt">0</definedName>
    <definedName name="xxxRLabel24.28.Prompt">0</definedName>
    <definedName name="xxxRLabel24.29.Prompt">0</definedName>
    <definedName name="xxxRLabel24.3.Prompt">0</definedName>
    <definedName name="xxxRLabel24.30.Prompt">0</definedName>
    <definedName name="xxxRLabel24.31.Prompt">0</definedName>
    <definedName name="xxxRLabel24.32.Prompt">0</definedName>
    <definedName name="xxxRLabel24.33.Prompt">0</definedName>
    <definedName name="xxxRLabel24.34.Prompt">0</definedName>
    <definedName name="xxxRLabel24.35.Prompt">0</definedName>
    <definedName name="xxxRLabel24.36.Prompt">0</definedName>
    <definedName name="xxxRLabel24.37.Prompt">0</definedName>
    <definedName name="xxxRLabel24.38.Prompt">0</definedName>
    <definedName name="xxxRLabel24.39.Prompt">0</definedName>
    <definedName name="xxxRLabel24.4.Prompt">0</definedName>
    <definedName name="xxxRLabel24.40.Prompt">0</definedName>
    <definedName name="xxxRLabel24.41.Prompt">0</definedName>
    <definedName name="xxxRLabel24.42.Prompt">0</definedName>
    <definedName name="xxxRLabel24.43.Prompt">0</definedName>
    <definedName name="xxxRLabel24.44.Prompt">0</definedName>
    <definedName name="xxxRLabel24.45.Prompt">0</definedName>
    <definedName name="xxxRLabel24.46.Prompt">0</definedName>
    <definedName name="xxxRLabel24.47.Prompt">0</definedName>
    <definedName name="xxxRLabel24.5.Prompt">0</definedName>
    <definedName name="xxxRLabel24.6.Prompt">0</definedName>
    <definedName name="xxxRLabel24.7.Prompt">0</definedName>
    <definedName name="xxxRLabel24.8.Prompt">0</definedName>
    <definedName name="xxxRLabel24.9.Prompt">0</definedName>
    <definedName name="xxxRLabel3.1.Prompt">0</definedName>
    <definedName name="xxxRLabel3.10.Prompt">0</definedName>
    <definedName name="xxxRLabel3.11.Prompt">0</definedName>
    <definedName name="xxxRLabel3.12.Prompt">0</definedName>
    <definedName name="xxxRLabel3.13.Prompt">0</definedName>
    <definedName name="xxxRLabel3.14.Prompt">0</definedName>
    <definedName name="xxxRLabel3.15.Prompt">0</definedName>
    <definedName name="xxxRLabel3.16.Prompt">0</definedName>
    <definedName name="xxxRLabel3.17.Prompt">0</definedName>
    <definedName name="xxxRLabel3.18.Prompt">0</definedName>
    <definedName name="xxxRLabel3.19.Prompt">0</definedName>
    <definedName name="xxxRLabel3.2.Prompt">0</definedName>
    <definedName name="xxxRLabel3.20.Prompt">0</definedName>
    <definedName name="xxxRLabel3.21.Prompt">0</definedName>
    <definedName name="xxxRLabel3.22.Prompt">0</definedName>
    <definedName name="xxxRLabel3.23.Prompt">0</definedName>
    <definedName name="xxxRLabel3.24.Prompt">0</definedName>
    <definedName name="xxxRLabel3.25.Prompt">0</definedName>
    <definedName name="xxxRLabel3.26.Prompt">0</definedName>
    <definedName name="xxxRLabel3.27.Prompt">0</definedName>
    <definedName name="xxxRLabel3.28.Prompt">0</definedName>
    <definedName name="xxxRLabel3.29.Prompt">0</definedName>
    <definedName name="xxxRLabel3.3.Prompt">0</definedName>
    <definedName name="xxxRLabel3.30.Prompt">0</definedName>
    <definedName name="xxxRLabel3.31.Prompt">0</definedName>
    <definedName name="xxxRLabel3.32.Prompt">0</definedName>
    <definedName name="xxxRLabel3.33.Prompt">0</definedName>
    <definedName name="xxxRLabel3.34.Prompt">0</definedName>
    <definedName name="xxxRLabel3.35.Prompt">0</definedName>
    <definedName name="xxxRLabel3.36.Prompt">0</definedName>
    <definedName name="xxxRLabel3.37.Prompt">0</definedName>
    <definedName name="xxxRLabel3.38.Prompt">0</definedName>
    <definedName name="xxxRLabel3.39.Prompt">0</definedName>
    <definedName name="xxxRLabel3.4.Prompt">0</definedName>
    <definedName name="xxxRLabel3.40.Prompt">0</definedName>
    <definedName name="xxxRLabel3.41.Prompt">0</definedName>
    <definedName name="xxxRLabel3.42.Prompt">0</definedName>
    <definedName name="xxxRLabel3.43.Prompt">0</definedName>
    <definedName name="xxxRLabel3.44.Prompt">0</definedName>
    <definedName name="xxxRLabel3.45.Prompt">0</definedName>
    <definedName name="xxxRLabel3.46.Prompt">0</definedName>
    <definedName name="xxxRLabel3.47.Prompt">0</definedName>
    <definedName name="xxxRLabel3.48.Prompt">0</definedName>
    <definedName name="xxxRLabel3.49.Prompt">0</definedName>
    <definedName name="xxxRLabel3.5.Prompt">0</definedName>
    <definedName name="xxxRLabel3.50.Prompt">0</definedName>
    <definedName name="xxxRLabel3.51.Prompt">0</definedName>
    <definedName name="xxxRLabel3.52.Prompt">0</definedName>
    <definedName name="xxxRLabel3.53.Prompt">0</definedName>
    <definedName name="xxxRLabel3.54.Prompt">0</definedName>
    <definedName name="xxxRLabel3.55.Prompt">0</definedName>
    <definedName name="xxxRLabel3.56.Prompt">0</definedName>
    <definedName name="xxxRLabel3.57.Prompt">0</definedName>
    <definedName name="xxxRLabel3.58.Prompt">0</definedName>
    <definedName name="xxxRLabel3.59.Prompt">0</definedName>
    <definedName name="xxxRLabel3.6.Prompt">0</definedName>
    <definedName name="xxxRLabel3.60.Prompt">0</definedName>
    <definedName name="xxxRLabel3.61.Prompt">0</definedName>
    <definedName name="xxxRLabel3.62.Prompt">0</definedName>
    <definedName name="xxxRLabel3.63.Prompt">0</definedName>
    <definedName name="xxxRLabel3.64.Prompt">0</definedName>
    <definedName name="xxxRLabel3.65.Prompt">0</definedName>
    <definedName name="xxxRLabel3.66.Prompt">0</definedName>
    <definedName name="xxxRLabel3.67.Prompt">0</definedName>
    <definedName name="xxxRLabel3.68.Prompt">0</definedName>
    <definedName name="xxxRLabel3.7.Prompt">0</definedName>
    <definedName name="xxxRLabel3.8.Prompt">0</definedName>
    <definedName name="xxxRLabel3.9.Prompt">0</definedName>
    <definedName name="xxxRLabel4.1.Prompt">0</definedName>
    <definedName name="xxxRLabel4.10.Prompt">0</definedName>
    <definedName name="xxxRLabel4.11.Prompt">0</definedName>
    <definedName name="xxxRLabel4.12.Prompt">0</definedName>
    <definedName name="xxxRLabel4.13.Prompt">0</definedName>
    <definedName name="xxxRLabel4.14.Prompt">0</definedName>
    <definedName name="xxxRLabel4.15.Prompt">0</definedName>
    <definedName name="xxxRLabel4.16.Prompt">0</definedName>
    <definedName name="xxxRLabel4.17.Prompt">0</definedName>
    <definedName name="xxxRLabel4.18.Prompt">0</definedName>
    <definedName name="xxxRLabel4.19.Prompt">0</definedName>
    <definedName name="xxxRLabel4.2.Prompt">0</definedName>
    <definedName name="xxxRLabel4.20.Prompt">0</definedName>
    <definedName name="xxxRLabel4.21.Prompt">0</definedName>
    <definedName name="xxxRLabel4.22.Prompt">0</definedName>
    <definedName name="xxxRLabel4.23.Prompt">0</definedName>
    <definedName name="xxxRLabel4.24.Prompt">0</definedName>
    <definedName name="xxxRLabel4.25.Prompt">0</definedName>
    <definedName name="xxxRLabel4.26.Prompt">0</definedName>
    <definedName name="xxxRLabel4.27.Prompt">0</definedName>
    <definedName name="xxxRLabel4.28.Prompt">0</definedName>
    <definedName name="xxxRLabel4.29.Prompt">0</definedName>
    <definedName name="xxxRLabel4.3.Prompt">0</definedName>
    <definedName name="xxxRLabel4.30.Prompt">0</definedName>
    <definedName name="xxxRLabel4.31.Prompt">0</definedName>
    <definedName name="xxxRLabel4.32.Prompt">0</definedName>
    <definedName name="xxxRLabel4.33.Prompt">0</definedName>
    <definedName name="xxxRLabel4.34.Prompt">0</definedName>
    <definedName name="xxxRLabel4.35.Prompt">0</definedName>
    <definedName name="xxxRLabel4.36.Prompt">0</definedName>
    <definedName name="xxxRLabel4.37.Prompt">0</definedName>
    <definedName name="xxxRLabel4.38.Prompt">0</definedName>
    <definedName name="xxxRLabel4.39.Prompt">0</definedName>
    <definedName name="xxxRLabel4.4.Prompt">0</definedName>
    <definedName name="xxxRLabel4.40.Prompt">0</definedName>
    <definedName name="xxxRLabel4.41.Prompt">0</definedName>
    <definedName name="xxxRLabel4.42.Prompt">0</definedName>
    <definedName name="xxxRLabel4.43.Prompt">0</definedName>
    <definedName name="xxxRLabel4.44.Prompt">0</definedName>
    <definedName name="xxxRLabel4.45.Prompt">0</definedName>
    <definedName name="xxxRLabel4.46.Prompt">0</definedName>
    <definedName name="xxxRLabel4.47.Prompt">0</definedName>
    <definedName name="xxxRLabel4.48.Prompt">0</definedName>
    <definedName name="xxxRLabel4.49.Prompt">0</definedName>
    <definedName name="xxxRLabel4.5.Prompt">0</definedName>
    <definedName name="xxxRLabel4.50.Prompt">0</definedName>
    <definedName name="xxxRLabel4.51.Prompt">0</definedName>
    <definedName name="xxxRLabel4.52.Prompt">0</definedName>
    <definedName name="xxxRLabel4.53.Prompt">0</definedName>
    <definedName name="xxxRLabel4.54.Prompt">0</definedName>
    <definedName name="xxxRLabel4.55.Prompt">0</definedName>
    <definedName name="xxxRLabel4.56.Prompt">0</definedName>
    <definedName name="xxxRLabel4.57.Prompt">0</definedName>
    <definedName name="xxxRLabel4.58.Prompt">0</definedName>
    <definedName name="xxxRLabel4.59.Prompt">0</definedName>
    <definedName name="xxxRLabel4.6.Prompt">0</definedName>
    <definedName name="xxxRLabel4.60.Prompt">0</definedName>
    <definedName name="xxxRLabel4.61.Prompt">0</definedName>
    <definedName name="xxxRLabel4.62.Prompt">0</definedName>
    <definedName name="xxxRLabel4.63.Prompt">0</definedName>
    <definedName name="xxxRLabel4.64.Prompt">0</definedName>
    <definedName name="xxxRLabel4.65.Prompt">0</definedName>
    <definedName name="xxxRLabel4.66.Prompt">0</definedName>
    <definedName name="xxxRLabel4.67.Prompt">0</definedName>
    <definedName name="xxxRLabel4.68.Prompt">0</definedName>
    <definedName name="xxxRLabel4.7.Prompt">0</definedName>
    <definedName name="xxxRLabel4.8.Prompt">0</definedName>
    <definedName name="xxxRLabel4.9.Prompt">0</definedName>
    <definedName name="xxxRLabel5.1.Prompt">0</definedName>
    <definedName name="xxxRLabel5.10.Prompt">0</definedName>
    <definedName name="xxxRLabel5.11.Prompt">0</definedName>
    <definedName name="xxxRLabel5.12.Prompt">0</definedName>
    <definedName name="xxxRLabel5.13.Prompt">0</definedName>
    <definedName name="xxxRLabel5.14.Prompt">0</definedName>
    <definedName name="xxxRLabel5.15.Prompt">0</definedName>
    <definedName name="xxxRLabel5.16.Prompt">0</definedName>
    <definedName name="xxxRLabel5.17.Prompt">0</definedName>
    <definedName name="xxxRLabel5.18.Prompt">0</definedName>
    <definedName name="xxxRLabel5.19.Prompt">0</definedName>
    <definedName name="xxxRLabel5.2.Prompt">0</definedName>
    <definedName name="xxxRLabel5.20.Prompt">0</definedName>
    <definedName name="xxxRLabel5.21.Prompt">0</definedName>
    <definedName name="xxxRLabel5.22.Prompt">0</definedName>
    <definedName name="xxxRLabel5.23.Prompt">0</definedName>
    <definedName name="xxxRLabel5.24.Prompt">0</definedName>
    <definedName name="xxxRLabel5.25.Prompt">0</definedName>
    <definedName name="xxxRLabel5.26.Prompt">0</definedName>
    <definedName name="xxxRLabel5.27.Prompt">0</definedName>
    <definedName name="xxxRLabel5.28.Prompt">0</definedName>
    <definedName name="xxxRLabel5.29.Prompt">0</definedName>
    <definedName name="xxxRLabel5.3.Prompt">0</definedName>
    <definedName name="xxxRLabel5.30.Prompt">0</definedName>
    <definedName name="xxxRLabel5.31.Prompt">0</definedName>
    <definedName name="xxxRLabel5.32.Prompt">0</definedName>
    <definedName name="xxxRLabel5.33.Prompt">0</definedName>
    <definedName name="xxxRLabel5.34.Prompt">0</definedName>
    <definedName name="xxxRLabel5.35.Prompt">0</definedName>
    <definedName name="xxxRLabel5.36.Prompt">0</definedName>
    <definedName name="xxxRLabel5.37.Prompt">0</definedName>
    <definedName name="xxxRLabel5.38.Prompt">0</definedName>
    <definedName name="xxxRLabel5.39.Prompt">0</definedName>
    <definedName name="xxxRLabel5.4.Prompt">0</definedName>
    <definedName name="xxxRLabel5.40.Prompt">0</definedName>
    <definedName name="xxxRLabel5.41.Prompt">0</definedName>
    <definedName name="xxxRLabel5.42.Prompt">0</definedName>
    <definedName name="xxxRLabel5.43.Prompt">0</definedName>
    <definedName name="xxxRLabel5.44.Prompt">0</definedName>
    <definedName name="xxxRLabel5.45.Prompt">0</definedName>
    <definedName name="xxxRLabel5.46.Prompt">0</definedName>
    <definedName name="xxxRLabel5.47.Prompt">0</definedName>
    <definedName name="xxxRLabel5.48.Prompt">0</definedName>
    <definedName name="xxxRLabel5.49.Prompt">0</definedName>
    <definedName name="xxxRLabel5.5.Prompt">0</definedName>
    <definedName name="xxxRLabel5.50.Prompt">0</definedName>
    <definedName name="xxxRLabel5.51.Prompt">0</definedName>
    <definedName name="xxxRLabel5.52.Prompt">0</definedName>
    <definedName name="xxxRLabel5.53.Prompt">0</definedName>
    <definedName name="xxxRLabel5.54.Prompt">0</definedName>
    <definedName name="xxxRLabel5.55.Prompt">0</definedName>
    <definedName name="xxxRLabel5.56.Prompt">0</definedName>
    <definedName name="xxxRLabel5.6.Prompt">0</definedName>
    <definedName name="xxxRLabel5.7.Prompt">0</definedName>
    <definedName name="xxxRLabel5.8.Prompt">0</definedName>
    <definedName name="xxxRLabel5.9.Prompt">0</definedName>
    <definedName name="xxxRLabel6.1.Prompt">0</definedName>
    <definedName name="xxxRLabel6.10.Prompt">0</definedName>
    <definedName name="xxxRLabel6.11.Prompt">0</definedName>
    <definedName name="xxxRLabel6.12.Prompt">0</definedName>
    <definedName name="xxxRLabel6.13.Prompt">0</definedName>
    <definedName name="xxxRLabel6.14.Prompt">0</definedName>
    <definedName name="xxxRLabel6.15.Prompt">0</definedName>
    <definedName name="xxxRLabel6.16.Prompt">0</definedName>
    <definedName name="xxxRLabel6.17.Prompt">0</definedName>
    <definedName name="xxxRLabel6.18.Prompt">0</definedName>
    <definedName name="xxxRLabel6.19.Prompt">0</definedName>
    <definedName name="xxxRLabel6.2.Prompt">0</definedName>
    <definedName name="xxxRLabel6.20.Prompt">0</definedName>
    <definedName name="xxxRLabel6.21.Prompt">0</definedName>
    <definedName name="xxxRLabel6.22.Prompt">0</definedName>
    <definedName name="xxxRLabel6.23.Prompt">0</definedName>
    <definedName name="xxxRLabel6.24.Prompt">0</definedName>
    <definedName name="xxxRLabel6.25.Prompt">0</definedName>
    <definedName name="xxxRLabel6.26.Prompt">0</definedName>
    <definedName name="xxxRLabel6.27.Prompt">0</definedName>
    <definedName name="xxxRLabel6.28.Prompt">0</definedName>
    <definedName name="xxxRLabel6.29.Prompt">0</definedName>
    <definedName name="xxxRLabel6.3.Prompt">0</definedName>
    <definedName name="xxxRLabel6.30.Prompt">0</definedName>
    <definedName name="xxxRLabel6.31.Prompt">0</definedName>
    <definedName name="xxxRLabel6.32.Prompt">0</definedName>
    <definedName name="xxxRLabel6.33.Prompt">0</definedName>
    <definedName name="xxxRLabel6.34.Prompt">0</definedName>
    <definedName name="xxxRLabel6.35.Prompt">0</definedName>
    <definedName name="xxxRLabel6.36.Prompt">0</definedName>
    <definedName name="xxxRLabel6.37.Prompt">0</definedName>
    <definedName name="xxxRLabel6.38.Prompt">0</definedName>
    <definedName name="xxxRLabel6.39.Prompt">0</definedName>
    <definedName name="xxxRLabel6.4.Prompt">0</definedName>
    <definedName name="xxxRLabel6.40.Prompt">0</definedName>
    <definedName name="xxxRLabel6.41.Prompt">0</definedName>
    <definedName name="xxxRLabel6.42.Prompt">0</definedName>
    <definedName name="xxxRLabel6.43.Prompt">0</definedName>
    <definedName name="xxxRLabel6.44.Prompt">0</definedName>
    <definedName name="xxxRLabel6.45.Prompt">0</definedName>
    <definedName name="xxxRLabel6.46.Prompt">0</definedName>
    <definedName name="xxxRLabel6.47.Prompt">0</definedName>
    <definedName name="xxxRLabel6.48.Prompt">0</definedName>
    <definedName name="xxxRLabel6.49.Prompt">0</definedName>
    <definedName name="xxxRLabel6.5.Prompt">0</definedName>
    <definedName name="xxxRLabel6.50.Prompt">0</definedName>
    <definedName name="xxxRLabel6.51.Prompt">0</definedName>
    <definedName name="xxxRLabel6.52.Prompt">0</definedName>
    <definedName name="xxxRLabel6.53.Prompt">0</definedName>
    <definedName name="xxxRLabel6.54.Prompt">0</definedName>
    <definedName name="xxxRLabel6.55.Prompt">0</definedName>
    <definedName name="xxxRLabel6.56.Prompt">0</definedName>
    <definedName name="xxxRLabel6.6.Prompt">0</definedName>
    <definedName name="xxxRLabel6.7.Prompt">0</definedName>
    <definedName name="xxxRLabel6.8.Prompt">0</definedName>
    <definedName name="xxxRLabel6.9.Prompt">0</definedName>
    <definedName name="xxxRLabel7.1.Prompt">0</definedName>
    <definedName name="xxxRLabel7.10.Prompt">0</definedName>
    <definedName name="xxxRLabel7.11.Prompt">0</definedName>
    <definedName name="xxxRLabel7.12.Prompt">0</definedName>
    <definedName name="xxxRLabel7.13.Prompt">0</definedName>
    <definedName name="xxxRLabel7.14.Prompt">0</definedName>
    <definedName name="xxxRLabel7.15.Prompt">0</definedName>
    <definedName name="xxxRLabel7.16.Prompt">0</definedName>
    <definedName name="xxxRLabel7.17.Prompt">0</definedName>
    <definedName name="xxxRLabel7.18.Prompt">0</definedName>
    <definedName name="xxxRLabel7.19.Prompt">0</definedName>
    <definedName name="xxxRLabel7.2.Prompt">0</definedName>
    <definedName name="xxxRLabel7.20.Prompt">0</definedName>
    <definedName name="xxxRLabel7.21.Prompt">0</definedName>
    <definedName name="xxxRLabel7.22.Prompt">0</definedName>
    <definedName name="xxxRLabel7.23.Prompt">0</definedName>
    <definedName name="xxxRLabel7.24.Prompt">0</definedName>
    <definedName name="xxxRLabel7.25.Prompt">0</definedName>
    <definedName name="xxxRLabel7.26.Prompt">0</definedName>
    <definedName name="xxxRLabel7.27.Prompt">0</definedName>
    <definedName name="xxxRLabel7.28.Prompt">0</definedName>
    <definedName name="xxxRLabel7.29.Prompt">0</definedName>
    <definedName name="xxxRLabel7.3.Prompt">0</definedName>
    <definedName name="xxxRLabel7.30.Prompt">0</definedName>
    <definedName name="xxxRLabel7.31.Prompt">0</definedName>
    <definedName name="xxxRLabel7.32.Prompt">0</definedName>
    <definedName name="xxxRLabel7.33.Prompt">0</definedName>
    <definedName name="xxxRLabel7.34.Prompt">0</definedName>
    <definedName name="xxxRLabel7.35.Prompt">0</definedName>
    <definedName name="xxxRLabel7.36.Prompt">0</definedName>
    <definedName name="xxxRLabel7.37.Prompt">0</definedName>
    <definedName name="xxxRLabel7.38.Prompt">0</definedName>
    <definedName name="xxxRLabel7.39.Prompt">0</definedName>
    <definedName name="xxxRLabel7.4.Prompt">0</definedName>
    <definedName name="xxxRLabel7.40.Prompt">0</definedName>
    <definedName name="xxxRLabel7.41.Prompt">0</definedName>
    <definedName name="xxxRLabel7.42.Prompt">0</definedName>
    <definedName name="xxxRLabel7.43.Prompt">0</definedName>
    <definedName name="xxxRLabel7.44.Prompt">0</definedName>
    <definedName name="xxxRLabel7.45.Prompt">0</definedName>
    <definedName name="xxxRLabel7.46.Prompt">0</definedName>
    <definedName name="xxxRLabel7.47.Prompt">0</definedName>
    <definedName name="xxxRLabel7.48.Prompt">0</definedName>
    <definedName name="xxxRLabel7.49.Prompt">0</definedName>
    <definedName name="xxxRLabel7.5.Prompt">0</definedName>
    <definedName name="xxxRLabel7.50.Prompt">0</definedName>
    <definedName name="xxxRLabel7.51.Prompt">0</definedName>
    <definedName name="xxxRLabel7.52.Prompt">0</definedName>
    <definedName name="xxxRLabel7.53.Prompt">0</definedName>
    <definedName name="xxxRLabel7.54.Prompt">0</definedName>
    <definedName name="xxxRLabel7.55.Prompt">0</definedName>
    <definedName name="xxxRLabel7.56.Prompt">0</definedName>
    <definedName name="xxxRLabel7.57.Prompt">0</definedName>
    <definedName name="xxxRLabel7.58.Prompt">0</definedName>
    <definedName name="xxxRLabel7.59.Prompt">0</definedName>
    <definedName name="xxxRLabel7.6.Prompt">0</definedName>
    <definedName name="xxxRLabel7.60.Prompt">0</definedName>
    <definedName name="xxxRLabel7.7.Prompt">0</definedName>
    <definedName name="xxxRLabel7.8.Prompt">0</definedName>
    <definedName name="xxxRLabel7.9.Prompt">0</definedName>
    <definedName name="xxxRLabel8.1.Prompt">0</definedName>
    <definedName name="xxxRLabel8.10.Prompt">0</definedName>
    <definedName name="xxxRLabel8.11.Prompt">0</definedName>
    <definedName name="xxxRLabel8.12.Prompt">0</definedName>
    <definedName name="xxxRLabel8.13.Prompt">0</definedName>
    <definedName name="xxxRLabel8.14.Prompt">0</definedName>
    <definedName name="xxxRLabel8.15.Prompt">0</definedName>
    <definedName name="xxxRLabel8.16.Prompt">0</definedName>
    <definedName name="xxxRLabel8.17.Prompt">0</definedName>
    <definedName name="xxxRLabel8.18.Prompt">0</definedName>
    <definedName name="xxxRLabel8.19.Prompt">0</definedName>
    <definedName name="xxxRLabel8.2.Prompt">0</definedName>
    <definedName name="xxxRLabel8.20.Prompt">0</definedName>
    <definedName name="xxxRLabel8.21.Prompt">0</definedName>
    <definedName name="xxxRLabel8.22.Prompt">0</definedName>
    <definedName name="xxxRLabel8.23.Prompt">0</definedName>
    <definedName name="xxxRLabel8.24.Prompt">0</definedName>
    <definedName name="xxxRLabel8.25.Prompt">0</definedName>
    <definedName name="xxxRLabel8.26.Prompt">0</definedName>
    <definedName name="xxxRLabel8.27.Prompt">0</definedName>
    <definedName name="xxxRLabel8.28.Prompt">0</definedName>
    <definedName name="xxxRLabel8.29.Prompt">0</definedName>
    <definedName name="xxxRLabel8.3.Prompt">0</definedName>
    <definedName name="xxxRLabel8.30.Prompt">0</definedName>
    <definedName name="xxxRLabel8.31.Prompt">0</definedName>
    <definedName name="xxxRLabel8.32.Prompt">0</definedName>
    <definedName name="xxxRLabel8.33.Prompt">0</definedName>
    <definedName name="xxxRLabel8.34.Prompt">0</definedName>
    <definedName name="xxxRLabel8.35.Prompt">0</definedName>
    <definedName name="xxxRLabel8.36.Prompt">0</definedName>
    <definedName name="xxxRLabel8.37.Prompt">0</definedName>
    <definedName name="xxxRLabel8.38.Prompt">0</definedName>
    <definedName name="xxxRLabel8.39.Prompt">0</definedName>
    <definedName name="xxxRLabel8.4.Prompt">0</definedName>
    <definedName name="xxxRLabel8.40.Prompt">0</definedName>
    <definedName name="xxxRLabel8.41.Prompt">0</definedName>
    <definedName name="xxxRLabel8.42.Prompt">0</definedName>
    <definedName name="xxxRLabel8.43.Prompt">0</definedName>
    <definedName name="xxxRLabel8.44.Prompt">0</definedName>
    <definedName name="xxxRLabel8.45.Prompt">0</definedName>
    <definedName name="xxxRLabel8.46.Prompt">0</definedName>
    <definedName name="xxxRLabel8.47.Prompt">0</definedName>
    <definedName name="xxxRLabel8.48.Prompt">0</definedName>
    <definedName name="xxxRLabel8.49.Prompt">0</definedName>
    <definedName name="xxxRLabel8.5.Prompt">0</definedName>
    <definedName name="xxxRLabel8.50.Prompt">0</definedName>
    <definedName name="xxxRLabel8.51.Prompt">0</definedName>
    <definedName name="xxxRLabel8.52.Prompt">0</definedName>
    <definedName name="xxxRLabel8.53.Prompt">0</definedName>
    <definedName name="xxxRLabel8.54.Prompt">0</definedName>
    <definedName name="xxxRLabel8.55.Prompt">0</definedName>
    <definedName name="xxxRLabel8.56.Prompt">0</definedName>
    <definedName name="xxxRLabel8.57.Prompt">0</definedName>
    <definedName name="xxxRLabel8.58.Prompt">0</definedName>
    <definedName name="xxxRLabel8.59.Prompt">0</definedName>
    <definedName name="xxxRLabel8.6.Prompt">0</definedName>
    <definedName name="xxxRLabel8.60.Prompt">0</definedName>
    <definedName name="xxxRLabel8.7.Prompt">0</definedName>
    <definedName name="xxxRLabel8.8.Prompt">0</definedName>
    <definedName name="xxxRLabel8.9.Prompt">0</definedName>
    <definedName name="xxxRLabel9.1.Prompt">0</definedName>
    <definedName name="xxxRLabel9.10.Prompt">0</definedName>
    <definedName name="xxxRLabel9.11.Prompt">0</definedName>
    <definedName name="xxxRLabel9.12.Prompt">0</definedName>
    <definedName name="xxxRLabel9.13.Prompt">0</definedName>
    <definedName name="xxxRLabel9.14.Prompt">0</definedName>
    <definedName name="xxxRLabel9.15.Prompt">0</definedName>
    <definedName name="xxxRLabel9.16.Prompt">0</definedName>
    <definedName name="xxxRLabel9.17.Prompt">0</definedName>
    <definedName name="xxxRLabel9.18.Prompt">0</definedName>
    <definedName name="xxxRLabel9.19.Prompt">0</definedName>
    <definedName name="xxxRLabel9.2.Prompt">0</definedName>
    <definedName name="xxxRLabel9.20.Prompt">0</definedName>
    <definedName name="xxxRLabel9.21.Prompt">0</definedName>
    <definedName name="xxxRLabel9.22.Prompt">0</definedName>
    <definedName name="xxxRLabel9.23.Prompt">0</definedName>
    <definedName name="xxxRLabel9.24.Prompt">0</definedName>
    <definedName name="xxxRLabel9.25.Prompt">0</definedName>
    <definedName name="xxxRLabel9.26.Prompt">0</definedName>
    <definedName name="xxxRLabel9.27.Prompt">0</definedName>
    <definedName name="xxxRLabel9.28.Prompt">0</definedName>
    <definedName name="xxxRLabel9.29.Prompt">0</definedName>
    <definedName name="xxxRLabel9.3.Prompt">0</definedName>
    <definedName name="xxxRLabel9.30.Prompt">0</definedName>
    <definedName name="xxxRLabel9.31.Prompt">0</definedName>
    <definedName name="xxxRLabel9.32.Prompt">0</definedName>
    <definedName name="xxxRLabel9.33.Prompt">0</definedName>
    <definedName name="xxxRLabel9.34.Prompt">0</definedName>
    <definedName name="xxxRLabel9.35.Prompt">0</definedName>
    <definedName name="xxxRLabel9.36.Prompt">0</definedName>
    <definedName name="xxxRLabel9.37.Prompt">0</definedName>
    <definedName name="xxxRLabel9.38.Prompt">0</definedName>
    <definedName name="xxxRLabel9.39.Prompt">0</definedName>
    <definedName name="xxxRLabel9.4.Prompt">0</definedName>
    <definedName name="xxxRLabel9.40.Prompt">0</definedName>
    <definedName name="xxxRLabel9.41.Prompt">0</definedName>
    <definedName name="xxxRLabel9.42.Prompt">0</definedName>
    <definedName name="xxxRLabel9.43.Prompt">0</definedName>
    <definedName name="xxxRLabel9.44.Prompt">0</definedName>
    <definedName name="xxxRLabel9.45.Prompt">0</definedName>
    <definedName name="xxxRLabel9.46.Prompt">0</definedName>
    <definedName name="xxxRLabel9.47.Prompt">0</definedName>
    <definedName name="xxxRLabel9.48.Prompt">0</definedName>
    <definedName name="xxxRLabel9.5.Prompt">0</definedName>
    <definedName name="xxxRLabel9.6.Prompt">0</definedName>
    <definedName name="xxxRLabel9.7.Prompt">0</definedName>
    <definedName name="xxxRLabel9.8.Prompt">0</definedName>
    <definedName name="xxxRLabel9.9.Prompt">0</definedName>
    <definedName name="xxxRowHeader10bx">12</definedName>
    <definedName name="xxxRowHeader10by">465</definedName>
    <definedName name="xxxRowHeader10ex">12</definedName>
    <definedName name="xxxRowHeader10ey">465</definedName>
    <definedName name="xxxRowHeader11bx">1</definedName>
    <definedName name="xxxRowHeader11by">399</definedName>
    <definedName name="xxxRowHeader11ex">1</definedName>
    <definedName name="xxxRowHeader11ey">399</definedName>
    <definedName name="xxxRowHeader12bx">12</definedName>
    <definedName name="xxxRowHeader12by">399</definedName>
    <definedName name="xxxRowHeader12ex">12</definedName>
    <definedName name="xxxRowHeader12ey">399</definedName>
    <definedName name="xxxRowHeader13bx">1</definedName>
    <definedName name="xxxRowHeader13by">269</definedName>
    <definedName name="xxxRowHeader13ex">1</definedName>
    <definedName name="xxxRowHeader13ey">269</definedName>
    <definedName name="xxxRowHeader14bx">12</definedName>
    <definedName name="xxxRowHeader14by">269</definedName>
    <definedName name="xxxRowHeader14ex">12</definedName>
    <definedName name="xxxRowHeader14ey">269</definedName>
    <definedName name="xxxRowHeader15bx">1</definedName>
    <definedName name="xxxRowHeader15by">632</definedName>
    <definedName name="xxxRowHeader15ex">1</definedName>
    <definedName name="xxxRowHeader15ey">632</definedName>
    <definedName name="xxxRowHeader16bx">12</definedName>
    <definedName name="xxxRowHeader16by">632</definedName>
    <definedName name="xxxRowHeader16ex">12</definedName>
    <definedName name="xxxRowHeader16ey">632</definedName>
    <definedName name="xxxRowHeader17bx">1</definedName>
    <definedName name="xxxRowHeader17by">21</definedName>
    <definedName name="xxxRowHeader17ex">1</definedName>
    <definedName name="xxxRowHeader17ey">21</definedName>
    <definedName name="xxxRowHeader18bx">12</definedName>
    <definedName name="xxxRowHeader18by">21</definedName>
    <definedName name="xxxRowHeader18ex">12</definedName>
    <definedName name="xxxRowHeader18ey">21</definedName>
    <definedName name="xxxRowHeader19bx">1</definedName>
    <definedName name="xxxRowHeader19by">167</definedName>
    <definedName name="xxxRowHeader19ex">1</definedName>
    <definedName name="xxxRowHeader19ey">167</definedName>
    <definedName name="xxxRowHeader1bx">1</definedName>
    <definedName name="xxxRowHeader1by">851</definedName>
    <definedName name="xxxRowHeader1ex">1</definedName>
    <definedName name="xxxRowHeader1ey">851</definedName>
    <definedName name="xxxRowHeader20bx">1</definedName>
    <definedName name="xxxRowHeader20by">96</definedName>
    <definedName name="xxxRowHeader20ex">1</definedName>
    <definedName name="xxxRowHeader20ey">96</definedName>
    <definedName name="xxxRowHeader21bx">12</definedName>
    <definedName name="xxxRowHeader21by">96</definedName>
    <definedName name="xxxRowHeader21ex">12</definedName>
    <definedName name="xxxRowHeader21ey">96</definedName>
    <definedName name="xxxRowHeader22bx">12</definedName>
    <definedName name="xxxRowHeader22by">167</definedName>
    <definedName name="xxxRowHeader22ex">12</definedName>
    <definedName name="xxxRowHeader22ey">167</definedName>
    <definedName name="xxxRowHeader23bx">1</definedName>
    <definedName name="xxxRowHeader23by">632</definedName>
    <definedName name="xxxRowHeader23ex">1</definedName>
    <definedName name="xxxRowHeader23ey">632</definedName>
    <definedName name="xxxRowHeader24bx">12</definedName>
    <definedName name="xxxRowHeader24by">632</definedName>
    <definedName name="xxxRowHeader24ex">12</definedName>
    <definedName name="xxxRowHeader24ey">632</definedName>
    <definedName name="xxxRowHeader2bx">12</definedName>
    <definedName name="xxxRowHeader2by">851</definedName>
    <definedName name="xxxRowHeader2ex">12</definedName>
    <definedName name="xxxRowHeader2ey">851</definedName>
    <definedName name="xxxRowHeader3bx">1</definedName>
    <definedName name="xxxRowHeader3by">776</definedName>
    <definedName name="xxxRowHeader3ex">1</definedName>
    <definedName name="xxxRowHeader3ey">776</definedName>
    <definedName name="xxxRowHeader4bx">12</definedName>
    <definedName name="xxxRowHeader4by">776</definedName>
    <definedName name="xxxRowHeader4ex">12</definedName>
    <definedName name="xxxRowHeader4ey">776</definedName>
    <definedName name="xxxRowHeader5bx">1</definedName>
    <definedName name="xxxRowHeader5by">705</definedName>
    <definedName name="xxxRowHeader5ex">1</definedName>
    <definedName name="xxxRowHeader5ey">705</definedName>
    <definedName name="xxxRowHeader6bx">12</definedName>
    <definedName name="xxxRowHeader6by">705</definedName>
    <definedName name="xxxRowHeader6ex">12</definedName>
    <definedName name="xxxRowHeader6ey">705</definedName>
    <definedName name="xxxRowHeader7bx">1</definedName>
    <definedName name="xxxRowHeader7by">557</definedName>
    <definedName name="xxxRowHeader7ex">1</definedName>
    <definedName name="xxxRowHeader7ey">557</definedName>
    <definedName name="xxxRowHeader8bx">12</definedName>
    <definedName name="xxxRowHeader8by">557</definedName>
    <definedName name="xxxRowHeader8ex">12</definedName>
    <definedName name="xxxRowHeader8ey">557</definedName>
    <definedName name="xxxRowHeader9bx">1</definedName>
    <definedName name="xxxRowHeader9by">465</definedName>
    <definedName name="xxxRowHeader9ex">1</definedName>
    <definedName name="xxxRowHeader9ey">465</definedName>
    <definedName name="xxxRowLabels10bx">12</definedName>
    <definedName name="xxxRowLabels10by">467</definedName>
    <definedName name="xxxRowLabels10ex">12</definedName>
    <definedName name="xxxRowLabels10ey">507</definedName>
    <definedName name="xxxRowLabels11bx">1</definedName>
    <definedName name="xxxRowLabels11by">401</definedName>
    <definedName name="xxxRowLabels11ex">1</definedName>
    <definedName name="xxxRowLabels11ey">439</definedName>
    <definedName name="xxxRowLabels12bx">12</definedName>
    <definedName name="xxxRowLabels12by">401</definedName>
    <definedName name="xxxRowLabels12ex">12</definedName>
    <definedName name="xxxRowLabels12ey">439</definedName>
    <definedName name="xxxRowLabels13bx">1</definedName>
    <definedName name="xxxRowLabels13by">271</definedName>
    <definedName name="xxxRowLabels13ex">1</definedName>
    <definedName name="xxxRowLabels13ey">355</definedName>
    <definedName name="xxxRowLabels14bx">12</definedName>
    <definedName name="xxxRowLabels14by">271</definedName>
    <definedName name="xxxRowLabels14ex">12</definedName>
    <definedName name="xxxRowLabels14ey">355</definedName>
    <definedName name="xxxRowLabels15bx">1</definedName>
    <definedName name="xxxRowLabels15by">634</definedName>
    <definedName name="xxxRowLabels15ex">1</definedName>
    <definedName name="xxxRowLabels15ey">671</definedName>
    <definedName name="xxxRowLabels16bx">12</definedName>
    <definedName name="xxxRowLabels16by">634</definedName>
    <definedName name="xxxRowLabels16ex">12</definedName>
    <definedName name="xxxRowLabels16ey">671</definedName>
    <definedName name="xxxRowLabels17bx">1</definedName>
    <definedName name="xxxRowLabels17by">23</definedName>
    <definedName name="xxxRowLabels17ex">1</definedName>
    <definedName name="xxxRowLabels17ey">72</definedName>
    <definedName name="xxxRowLabels18bx">12</definedName>
    <definedName name="xxxRowLabels18by">23</definedName>
    <definedName name="xxxRowLabels18ex">12</definedName>
    <definedName name="xxxRowLabels18ey">72</definedName>
    <definedName name="xxxRowLabels19bx">1</definedName>
    <definedName name="xxxRowLabels19by">169</definedName>
    <definedName name="xxxRowLabels19ex">1</definedName>
    <definedName name="xxxRowLabels19ey">234</definedName>
    <definedName name="xxxRowLabels1bx">1</definedName>
    <definedName name="xxxRowLabels1by">853</definedName>
    <definedName name="xxxRowLabels1ex">1</definedName>
    <definedName name="xxxRowLabels1ey">908</definedName>
    <definedName name="xxxRowLabels20bx">1</definedName>
    <definedName name="xxxRowLabels20by">98</definedName>
    <definedName name="xxxRowLabels20ex">1</definedName>
    <definedName name="xxxRowLabels20ey">137</definedName>
    <definedName name="xxxRowLabels21bx">12</definedName>
    <definedName name="xxxRowLabels21by">98</definedName>
    <definedName name="xxxRowLabels21ex">12</definedName>
    <definedName name="xxxRowLabels21ey">137</definedName>
    <definedName name="xxxRowLabels22bx">12</definedName>
    <definedName name="xxxRowLabels22by">169</definedName>
    <definedName name="xxxRowLabels22ex">12</definedName>
    <definedName name="xxxRowLabels22ey">234</definedName>
    <definedName name="xxxRowLabels23bx">1</definedName>
    <definedName name="xxxRowLabels23by">634</definedName>
    <definedName name="xxxRowLabels23ex">1</definedName>
    <definedName name="xxxRowLabels23ey">680</definedName>
    <definedName name="xxxRowLabels24bx">12</definedName>
    <definedName name="xxxRowLabels24by">634</definedName>
    <definedName name="xxxRowLabels24ex">12</definedName>
    <definedName name="xxxRowLabels24ey">680</definedName>
    <definedName name="xxxRowLabels2bx">12</definedName>
    <definedName name="xxxRowLabels2by">853</definedName>
    <definedName name="xxxRowLabels2ex">12</definedName>
    <definedName name="xxxRowLabels2ey">908</definedName>
    <definedName name="xxxRowLabels3bx">1</definedName>
    <definedName name="xxxRowLabels3by">778</definedName>
    <definedName name="xxxRowLabels3ex">1</definedName>
    <definedName name="xxxRowLabels3ey">825</definedName>
    <definedName name="xxxRowLabels4bx">12</definedName>
    <definedName name="xxxRowLabels4by">778</definedName>
    <definedName name="xxxRowLabels4ex">12</definedName>
    <definedName name="xxxRowLabels4ey">825</definedName>
    <definedName name="xxxRowLabels5bx">1</definedName>
    <definedName name="xxxRowLabels5by">707</definedName>
    <definedName name="xxxRowLabels5ex">1</definedName>
    <definedName name="xxxRowLabels5ey">754</definedName>
    <definedName name="xxxRowLabels6bx">12</definedName>
    <definedName name="xxxRowLabels6by">707</definedName>
    <definedName name="xxxRowLabels6ex">12</definedName>
    <definedName name="xxxRowLabels6ey">754</definedName>
    <definedName name="xxxRowLabels7bx">1</definedName>
    <definedName name="xxxRowLabels7by">559</definedName>
    <definedName name="xxxRowLabels7ex">1</definedName>
    <definedName name="xxxRowLabels7ey">618</definedName>
    <definedName name="xxxRowLabels8bx">12</definedName>
    <definedName name="xxxRowLabels8by">559</definedName>
    <definedName name="xxxRowLabels8ex">12</definedName>
    <definedName name="xxxRowLabels8ey">618</definedName>
    <definedName name="xxxRowLabels9bx">1</definedName>
    <definedName name="xxxRowLabels9by">467</definedName>
    <definedName name="xxxRowLabels9ex">1</definedName>
    <definedName name="xxxRowLabels9ey">507</definedName>
    <definedName name="xxxSubmittable">TRUE</definedName>
    <definedName name="xxxUDCols10Count">0</definedName>
    <definedName name="xxxUDCols11Count">0</definedName>
    <definedName name="xxxUDCols12Count">0</definedName>
    <definedName name="xxxUDCols13Count">0</definedName>
    <definedName name="xxxUDCols14Count">0</definedName>
    <definedName name="xxxUDCols15Count">0</definedName>
    <definedName name="xxxUDCols16Count">0</definedName>
    <definedName name="xxxUDCols17Count">0</definedName>
    <definedName name="xxxUDCols18Count">0</definedName>
    <definedName name="xxxUDCols19Count">0</definedName>
    <definedName name="xxxUDCols1Count">0</definedName>
    <definedName name="xxxUDCols20Count">0</definedName>
    <definedName name="xxxUDCols21Count">0</definedName>
    <definedName name="xxxUDCols22Count">0</definedName>
    <definedName name="xxxUDCols23Count">0</definedName>
    <definedName name="xxxUDCols24Count">0</definedName>
    <definedName name="xxxUDCols2Count">0</definedName>
    <definedName name="xxxUDCols3Count">0</definedName>
    <definedName name="xxxUDCols4Count">0</definedName>
    <definedName name="xxxUDCols5Count">0</definedName>
    <definedName name="xxxUDCols6Count">0</definedName>
    <definedName name="xxxUDCols7Count">0</definedName>
    <definedName name="xxxUDCols8Count">0</definedName>
    <definedName name="xxxUDCols9Count">0</definedName>
    <definedName name="xxxUDRows10Count">0</definedName>
    <definedName name="xxxUDRows11Count">0</definedName>
    <definedName name="xxxUDRows12Count">0</definedName>
    <definedName name="xxxUDRows13Count">0</definedName>
    <definedName name="xxxUDRows14Count">0</definedName>
    <definedName name="xxxUDRows15Count">0</definedName>
    <definedName name="xxxUDRows16Count">0</definedName>
    <definedName name="xxxUDRows17Count">0</definedName>
    <definedName name="xxxUDRows18Count">0</definedName>
    <definedName name="xxxUDRows19Count">0</definedName>
    <definedName name="xxxUDRows1Count">0</definedName>
    <definedName name="xxxUDRows1Number0">25</definedName>
    <definedName name="xxxUDRows1Number1">50</definedName>
    <definedName name="xxxUDRows1Number10">147</definedName>
    <definedName name="xxxUDRows1Number2">51</definedName>
    <definedName name="xxxUDRows1Number3">68</definedName>
    <definedName name="xxxUDRows1Number4">69</definedName>
    <definedName name="xxxUDRows1Number5">129</definedName>
    <definedName name="xxxUDRows1Number6">130</definedName>
    <definedName name="xxxUDRows1Number7">138</definedName>
    <definedName name="xxxUDRows1Number8">139</definedName>
    <definedName name="xxxUDRows1Number9">146</definedName>
    <definedName name="xxxUDRows1Over0">0</definedName>
    <definedName name="xxxUDRows1Over1">0</definedName>
    <definedName name="xxxUDRows1Over10">0</definedName>
    <definedName name="xxxUDRows1Over2">0</definedName>
    <definedName name="xxxUDRows1Over3">0</definedName>
    <definedName name="xxxUDRows1Over4">0</definedName>
    <definedName name="xxxUDRows1Over5">0</definedName>
    <definedName name="xxxUDRows1Over6">0</definedName>
    <definedName name="xxxUDRows1Over7">0</definedName>
    <definedName name="xxxUDRows1Over8">0</definedName>
    <definedName name="xxxUDRows1Over9">0</definedName>
    <definedName name="xxxUDRows1Submit0">1</definedName>
    <definedName name="xxxUDRows1Submit1">1</definedName>
    <definedName name="xxxUDRows1Submit10">1</definedName>
    <definedName name="xxxUDRows1Submit2">1</definedName>
    <definedName name="xxxUDRows1Submit3">1</definedName>
    <definedName name="xxxUDRows1Submit4">1</definedName>
    <definedName name="xxxUDRows1Submit5">1</definedName>
    <definedName name="xxxUDRows1Submit6">1</definedName>
    <definedName name="xxxUDRows1Submit7">1</definedName>
    <definedName name="xxxUDRows1Submit8">1</definedName>
    <definedName name="xxxUDRows1Submit9">1</definedName>
    <definedName name="xxxUDRows20Count">0</definedName>
    <definedName name="xxxUDRows21Count">0</definedName>
    <definedName name="xxxUDRows22Count">0</definedName>
    <definedName name="xxxUDRows23Count">0</definedName>
    <definedName name="xxxUDRows24Count">0</definedName>
    <definedName name="xxxUDRows2Count">0</definedName>
    <definedName name="xxxUDRows3Count">0</definedName>
    <definedName name="xxxUDRows4Count">0</definedName>
    <definedName name="xxxUDRows5Count">0</definedName>
    <definedName name="xxxUDRows6Count">0</definedName>
    <definedName name="xxxUDRows7Count">0</definedName>
    <definedName name="xxxUDRows8Count">0</definedName>
    <definedName name="xxxUDRows9Count">0</definedName>
    <definedName name="xxxx" localSheetId="12" hidden="1">{"Druck HORE","Worst Case 483K",FALSE,"HORE Schema"}</definedName>
    <definedName name="xxxx" hidden="1">{"Druck HORE","Worst Case 483K",FALSE,"HORE Schema"}</definedName>
    <definedName name="xxxxx" hidden="1">#REF!</definedName>
    <definedName name="xxxxxx" localSheetId="12" hidden="1">{"10yp graphs",#N/A,FALSE,"Market Data"}</definedName>
    <definedName name="xxxxxx" hidden="1">{"10yp graphs",#N/A,FALSE,"Market Data"}</definedName>
    <definedName name="xxxxxxxxxx">#REF!</definedName>
    <definedName name="xxxxxxxxxxxxxxx" hidden="1">#REF!</definedName>
    <definedName name="xzbdfghfdgfdx" hidden="1">{#N/A,#N/A,TRUE,"Historicals";#N/A,#N/A,TRUE,"Charts";#N/A,#N/A,TRUE,"Forecasts"}</definedName>
    <definedName name="y">#REF!</definedName>
    <definedName name="ya">{1,"USA";2,"Canada";3,"USA &amp; Canada"}</definedName>
    <definedName name="Yash" localSheetId="12"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ash"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YEAR">#REF!</definedName>
    <definedName name="year_end">"June"</definedName>
    <definedName name="year_next">year_latest+1</definedName>
    <definedName name="year_quote">IF(key_ord?,year_quote_ords,year_quote_prefs)</definedName>
    <definedName name="Year1" localSheetId="12">#REF!</definedName>
    <definedName name="Year1">#REF!</definedName>
    <definedName name="Year10">#REF!</definedName>
    <definedName name="Year11">#REF!</definedName>
    <definedName name="Year2" localSheetId="12">#REF!</definedName>
    <definedName name="Year2">#REF!</definedName>
    <definedName name="Year3" localSheetId="12">#REF!</definedName>
    <definedName name="Year3">#REF!</definedName>
    <definedName name="Year4" localSheetId="12">#REF!</definedName>
    <definedName name="Year4">#REF!</definedName>
    <definedName name="Year5">#REF!</definedName>
    <definedName name="Year6">#REF!</definedName>
    <definedName name="Year7">#REF!</definedName>
    <definedName name="Year8">#REF!</definedName>
    <definedName name="Year9">#REF!</definedName>
    <definedName name="YearBase">2004</definedName>
    <definedName name="yearend">#REF!</definedName>
    <definedName name="years">5</definedName>
    <definedName name="YearTotal">"2004 Total"</definedName>
    <definedName name="YECY">#REF!</definedName>
    <definedName name="Yes">#REF!</definedName>
    <definedName name="Yes5">#REF!</definedName>
    <definedName name="yhvju" hidden="1">{"'Break down'!$A$4"}</definedName>
    <definedName name="YRA3MTH">7</definedName>
    <definedName name="YRACYTD">10</definedName>
    <definedName name="YRAMTH">3</definedName>
    <definedName name="YRAMYTD">13</definedName>
    <definedName name="YRAVOL">5</definedName>
    <definedName name="YRAWEEK">3</definedName>
    <definedName name="YrEnd_FFr_USD">0.1767</definedName>
    <definedName name="YTD_Budget">#REF!,#REF!,#REF!,#REF!,#REF!,#REF!,#REF!,#REF!,#REF!</definedName>
    <definedName name="YTD_MAN_BUD" localSheetId="12">#REF!</definedName>
    <definedName name="YTD_MAN_BUD">#REF!</definedName>
    <definedName name="YTD1">#REF!</definedName>
    <definedName name="YTD2">#REF!</definedName>
    <definedName name="yteytey" hidden="1">{#N/A,#N/A,TRUE,"Historicals";#N/A,#N/A,TRUE,"Charts";#N/A,#N/A,TRUE,"Forecasts"}</definedName>
    <definedName name="YTG1">#REF!</definedName>
    <definedName name="YTG2">#REF!</definedName>
    <definedName name="ythfd" hidden="1">{#N/A,#N/A,TRUE,"Historicals";#N/A,#N/A,TRUE,"Charts";#N/A,#N/A,TRUE,"Forecasts"}</definedName>
    <definedName name="ytre" hidden="1">{#N/A,#N/A,TRUE,"Historicals";#N/A,#N/A,TRUE,"Charts";#N/A,#N/A,TRUE,"Forecasts"}</definedName>
    <definedName name="ytrh" hidden="1">{#N/A,#N/A,TRUE,"Historicals";#N/A,#N/A,TRUE,"Charts";#N/A,#N/A,TRUE,"Forecasts"}</definedName>
    <definedName name="yu" hidden="1">{"'Break down'!$A$4"}</definedName>
    <definedName name="yui" hidden="1">{"'Break down'!$A$4"}</definedName>
    <definedName name="yup" hidden="1">{"'Break down'!$A$4"}</definedName>
    <definedName name="yuuuuuuu" localSheetId="12" hidden="1">{"ratios",#N/A,FALSE,"Summary Accounts"}</definedName>
    <definedName name="yuuuuuuu" hidden="1">{"ratios",#N/A,FALSE,"Summary Accounts"}</definedName>
    <definedName name="YValueRange">#N/A</definedName>
    <definedName name="yxs">#REF!</definedName>
    <definedName name="yy">#REF!</definedName>
    <definedName name="yyaa">#REF!</definedName>
    <definedName name="yyyyyy" localSheetId="12" hidden="1">{"p_l",#N/A,FALSE,"Summary Accounts"}</definedName>
    <definedName name="yyyyyy" hidden="1">{"p_l",#N/A,FALSE,"Summary Accounts"}</definedName>
    <definedName name="yyyyyyyyy">#REF!</definedName>
    <definedName name="yyyyyyyyyyyyyyyyyyy">#REF!</definedName>
    <definedName name="z">#REF!</definedName>
    <definedName name="za" hidden="1">{"'Break down'!$A$4"}</definedName>
    <definedName name="ZA0">"Crystal Ball Data : Ver. 4.0"</definedName>
    <definedName name="ZA0A">479+842</definedName>
    <definedName name="ZA0C">0+0</definedName>
    <definedName name="ZA0F">2+109</definedName>
    <definedName name="ZA0T">43347870+0</definedName>
    <definedName name="ZAHJ567" hidden="1">{"'Break down'!$A$4"}</definedName>
    <definedName name="ZBONUS">0.1</definedName>
    <definedName name="ZFRINGE">0.2225</definedName>
    <definedName name="zhguz" hidden="1">{"DCF","UPSIDE CASE",FALSE,"Sheet1";"DCF","BASE CASE",FALSE,"Sheet1";"DCF","DOWNSIDE CASE",FALSE,"Sheet1"}</definedName>
    <definedName name="zhjnhjk">#REF!</definedName>
    <definedName name="zhjztudrt">#REF!</definedName>
    <definedName name="ZMATCH">0.045</definedName>
    <definedName name="ZRAISE">0.04</definedName>
    <definedName name="ZRAISE2">0.04</definedName>
    <definedName name="ZRETIREMENT">0.03</definedName>
    <definedName name="zt">#REF!</definedName>
    <definedName name="ztjztuzt">#REF!</definedName>
    <definedName name="zttjuj">#REF!</definedName>
    <definedName name="ztz">#REF!</definedName>
    <definedName name="zu">#REF!</definedName>
    <definedName name="zui7">#REF!</definedName>
    <definedName name="zut">#REF!</definedName>
    <definedName name="zxcv" hidden="1">#REF!</definedName>
    <definedName name="zxcvb" hidden="1">{#N/A,#N/A,TRUE,"Historicals";#N/A,#N/A,TRUE,"Charts";#N/A,#N/A,TRUE,"Forecasts"}</definedName>
    <definedName name="zz" hidden="1">#REF!</definedName>
    <definedName name="ZZSCENARIO">"X"</definedName>
    <definedName name="zzzzzzzzzz">#REF!</definedName>
    <definedName name="zzzzzzzzzzzzzz">#REF!</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22" i="31" l="1"/>
  <c r="S24" i="31"/>
  <c r="Q8" i="53"/>
  <c r="AC101" i="32" l="1"/>
  <c r="AC92" i="32"/>
  <c r="AC97" i="32"/>
  <c r="AC102" i="32"/>
  <c r="AC93" i="32"/>
  <c r="AC95" i="32"/>
  <c r="AC99" i="32" l="1"/>
  <c r="AC100" i="32"/>
  <c r="AC98" i="32"/>
  <c r="AC126" i="32"/>
  <c r="AC144" i="32" s="1"/>
  <c r="AC125" i="32"/>
  <c r="AC132" i="32" s="1"/>
  <c r="AC124" i="32"/>
  <c r="AC131" i="32" s="1"/>
  <c r="AC103" i="32"/>
  <c r="AC119" i="32" s="1"/>
  <c r="AC70" i="32"/>
  <c r="AC66" i="32"/>
  <c r="AC129" i="32"/>
  <c r="AC140" i="32" s="1"/>
  <c r="AC142" i="32"/>
  <c r="AC150" i="32"/>
  <c r="AC89" i="32"/>
  <c r="AC149" i="32"/>
  <c r="AC112" i="32"/>
  <c r="AC116" i="32"/>
  <c r="AC148" i="32"/>
  <c r="AC88" i="32"/>
  <c r="AC84" i="32"/>
  <c r="AC33" i="32"/>
  <c r="AA92" i="32"/>
  <c r="Z92" i="32"/>
  <c r="Y92" i="32"/>
  <c r="AB92" i="32"/>
  <c r="N34" i="52"/>
  <c r="N32" i="52"/>
  <c r="AC16" i="32" l="1"/>
  <c r="AC133" i="32"/>
  <c r="AC78" i="32"/>
  <c r="AC11" i="32"/>
  <c r="AC115" i="32"/>
  <c r="AC60" i="32"/>
  <c r="AC143" i="32"/>
  <c r="AC68" i="32"/>
  <c r="AC145" i="32" s="1"/>
  <c r="AC117" i="32"/>
  <c r="AC90" i="32"/>
  <c r="AC64" i="32"/>
  <c r="AC53" i="32"/>
  <c r="AC42" i="32" s="1"/>
  <c r="AC44" i="32" s="1"/>
  <c r="AC43" i="32"/>
  <c r="AC41" i="32"/>
  <c r="AC111" i="32"/>
  <c r="AC147" i="32"/>
  <c r="AC151" i="32" s="1"/>
  <c r="AC110" i="32"/>
  <c r="AC37" i="32"/>
  <c r="AC35" i="32"/>
  <c r="AC21" i="32"/>
  <c r="AC25" i="32"/>
  <c r="AC26" i="32" s="1"/>
  <c r="AC23" i="32"/>
  <c r="AC14" i="32"/>
  <c r="AC13" i="32"/>
  <c r="AC17" i="32"/>
  <c r="AC123" i="32"/>
  <c r="AC130" i="32" s="1"/>
  <c r="AC136" i="32" s="1"/>
  <c r="AC122" i="32"/>
  <c r="R39" i="31"/>
  <c r="Q39" i="31"/>
  <c r="P39" i="31"/>
  <c r="O39" i="31"/>
  <c r="N39" i="31"/>
  <c r="M39" i="31"/>
  <c r="L39" i="31"/>
  <c r="K39" i="31"/>
  <c r="J39" i="31"/>
  <c r="I39" i="31"/>
  <c r="S39" i="31"/>
  <c r="AB43" i="32"/>
  <c r="AA43" i="32"/>
  <c r="Z43" i="32"/>
  <c r="Y43" i="32"/>
  <c r="X43" i="32"/>
  <c r="W43" i="32"/>
  <c r="V43" i="32"/>
  <c r="U43" i="32"/>
  <c r="T43" i="32"/>
  <c r="S43" i="32"/>
  <c r="R43" i="32"/>
  <c r="Q43" i="32"/>
  <c r="P43" i="32"/>
  <c r="O43" i="32"/>
  <c r="N43" i="32"/>
  <c r="M43" i="32"/>
  <c r="L43" i="32"/>
  <c r="AC118" i="32" l="1"/>
  <c r="AC120" i="32" s="1"/>
  <c r="AC45" i="32"/>
  <c r="AC28" i="32"/>
  <c r="AC87" i="32"/>
  <c r="AC85" i="32" s="1"/>
  <c r="AC86" i="32" s="1"/>
  <c r="AC46" i="32"/>
  <c r="AC127" i="32"/>
  <c r="AC71" i="32"/>
  <c r="AC67" i="32"/>
  <c r="AC69" i="32"/>
  <c r="AC113" i="32"/>
  <c r="AC138" i="32"/>
  <c r="AC74" i="32" s="1"/>
  <c r="AC72" i="32"/>
  <c r="AC73" i="32" s="1"/>
  <c r="AC94" i="32" l="1"/>
  <c r="AC96" i="32" s="1"/>
  <c r="AB98" i="32"/>
  <c r="AB100" i="32"/>
  <c r="AB99" i="32"/>
  <c r="AB103" i="32"/>
  <c r="AB124" i="32"/>
  <c r="AB131" i="32" s="1"/>
  <c r="AB66" i="32"/>
  <c r="AB129" i="32"/>
  <c r="AB142" i="32"/>
  <c r="AB101" i="32"/>
  <c r="AB102" i="32"/>
  <c r="AB70" i="32"/>
  <c r="AA100" i="32"/>
  <c r="Z100" i="32"/>
  <c r="Y100" i="32"/>
  <c r="S96" i="31"/>
  <c r="AB150" i="32"/>
  <c r="AB78" i="32"/>
  <c r="AB149" i="32"/>
  <c r="AB60" i="32"/>
  <c r="AB111" i="32"/>
  <c r="AB88" i="32"/>
  <c r="AB115" i="32"/>
  <c r="AB33" i="32"/>
  <c r="AB13" i="32"/>
  <c r="AB11" i="32"/>
  <c r="AB41" i="32"/>
  <c r="Z11" i="32"/>
  <c r="AA11" i="32"/>
  <c r="AB53" i="32"/>
  <c r="AB84" i="32"/>
  <c r="AB93" i="32"/>
  <c r="AB95" i="32"/>
  <c r="AB97" i="32"/>
  <c r="AB105" i="32"/>
  <c r="AB107" i="32" s="1"/>
  <c r="AB112" i="32"/>
  <c r="AB116" i="32"/>
  <c r="AB125" i="32"/>
  <c r="AB126" i="32"/>
  <c r="AB133" i="32" s="1"/>
  <c r="AB148" i="32"/>
  <c r="P37" i="31"/>
  <c r="L74" i="32"/>
  <c r="M74" i="32"/>
  <c r="N74" i="32"/>
  <c r="O74" i="32"/>
  <c r="P74" i="32"/>
  <c r="Q74" i="32"/>
  <c r="R74" i="32"/>
  <c r="S74" i="32"/>
  <c r="I70" i="31"/>
  <c r="J70" i="31"/>
  <c r="K70" i="31"/>
  <c r="L70" i="31"/>
  <c r="M70" i="31"/>
  <c r="N70" i="31"/>
  <c r="O70" i="31"/>
  <c r="P70" i="31"/>
  <c r="Q70" i="31"/>
  <c r="AB132" i="32" l="1"/>
  <c r="AB143" i="32"/>
  <c r="AB119" i="32"/>
  <c r="AB87" i="32"/>
  <c r="AB85" i="32" s="1"/>
  <c r="AB42" i="32"/>
  <c r="AB68" i="32"/>
  <c r="AB122" i="32"/>
  <c r="AB123" i="32"/>
  <c r="AB130" i="32" s="1"/>
  <c r="AB140" i="32"/>
  <c r="AB117" i="32"/>
  <c r="AB118" i="32" s="1"/>
  <c r="AB120" i="32" s="1"/>
  <c r="AB90" i="32"/>
  <c r="AB89" i="32"/>
  <c r="AB147" i="32"/>
  <c r="AB64" i="32"/>
  <c r="AB67" i="32" s="1"/>
  <c r="AB21" i="32"/>
  <c r="AB28" i="32" s="1"/>
  <c r="AB144" i="32"/>
  <c r="AB37" i="32"/>
  <c r="AB35" i="32"/>
  <c r="AB110" i="32"/>
  <c r="AB113" i="32" s="1"/>
  <c r="AB25" i="32"/>
  <c r="AB26" i="32" s="1"/>
  <c r="AB23" i="32"/>
  <c r="AB14" i="32"/>
  <c r="AB17" i="32"/>
  <c r="AB16" i="32"/>
  <c r="AB151" i="32"/>
  <c r="AB46" i="32"/>
  <c r="AB136" i="32" l="1"/>
  <c r="AB138" i="32" s="1"/>
  <c r="AB74" i="32" s="1"/>
  <c r="AB86" i="32"/>
  <c r="AB145" i="32"/>
  <c r="AB94" i="32"/>
  <c r="AB96" i="32" s="1"/>
  <c r="AB104" i="32" s="1"/>
  <c r="AB71" i="32"/>
  <c r="AB127" i="32"/>
  <c r="AB69" i="32"/>
  <c r="AB44" i="32"/>
  <c r="AB45" i="32" s="1"/>
  <c r="AA25" i="32"/>
  <c r="Z25" i="32"/>
  <c r="Y25" i="32"/>
  <c r="X25" i="32"/>
  <c r="W25" i="32"/>
  <c r="V25" i="32"/>
  <c r="U25" i="32"/>
  <c r="T25" i="32"/>
  <c r="S25" i="32"/>
  <c r="R25" i="32"/>
  <c r="Q25" i="32"/>
  <c r="P25" i="32"/>
  <c r="O25" i="32"/>
  <c r="N25" i="32"/>
  <c r="M25" i="32"/>
  <c r="L25" i="32"/>
  <c r="M97" i="32"/>
  <c r="N97" i="32"/>
  <c r="O97" i="32"/>
  <c r="P97" i="32"/>
  <c r="Q97" i="32"/>
  <c r="R97" i="32"/>
  <c r="S97" i="32"/>
  <c r="T97" i="32"/>
  <c r="U97" i="32"/>
  <c r="V97" i="32"/>
  <c r="W97" i="32"/>
  <c r="X97" i="32"/>
  <c r="Y97" i="32"/>
  <c r="AA97" i="32"/>
  <c r="L97" i="32"/>
  <c r="AB72" i="32" l="1"/>
  <c r="AB73" i="32" s="1"/>
  <c r="Y26" i="32"/>
  <c r="AC27" i="32" s="1"/>
  <c r="N26" i="32"/>
  <c r="AA26" i="32"/>
  <c r="P26" i="32"/>
  <c r="Q26" i="32"/>
  <c r="R26" i="32"/>
  <c r="S26" i="32"/>
  <c r="T26" i="32"/>
  <c r="U26" i="32"/>
  <c r="V26" i="32"/>
  <c r="M26" i="32"/>
  <c r="Z26" i="32"/>
  <c r="O26" i="32"/>
  <c r="W26" i="32"/>
  <c r="L26" i="32"/>
  <c r="X26" i="32"/>
  <c r="J93" i="31"/>
  <c r="K93" i="31"/>
  <c r="L93" i="31"/>
  <c r="M93" i="31"/>
  <c r="N93" i="31"/>
  <c r="O93" i="31"/>
  <c r="P93" i="31"/>
  <c r="Q93" i="31"/>
  <c r="R93" i="31"/>
  <c r="S93" i="31"/>
  <c r="I93" i="31"/>
  <c r="AB27" i="32" l="1"/>
  <c r="S74" i="31"/>
  <c r="R74" i="31"/>
  <c r="Q74" i="31"/>
  <c r="P74" i="31"/>
  <c r="O74" i="31"/>
  <c r="N74" i="31"/>
  <c r="M74" i="31"/>
  <c r="L74" i="31"/>
  <c r="K74" i="31"/>
  <c r="J74" i="31"/>
  <c r="I74" i="31"/>
  <c r="AA78" i="32"/>
  <c r="Z78" i="32"/>
  <c r="Y78" i="32"/>
  <c r="X78" i="32"/>
  <c r="W78" i="32"/>
  <c r="V78" i="32"/>
  <c r="U78" i="32"/>
  <c r="T78" i="32"/>
  <c r="S78" i="32"/>
  <c r="R78" i="32"/>
  <c r="Q78" i="32"/>
  <c r="P78" i="32"/>
  <c r="O78" i="32"/>
  <c r="N78" i="32"/>
  <c r="M78" i="32"/>
  <c r="L78" i="32"/>
  <c r="J98" i="31" l="1"/>
  <c r="K98" i="31"/>
  <c r="L98" i="31"/>
  <c r="M98" i="31"/>
  <c r="N98" i="31"/>
  <c r="O98" i="31"/>
  <c r="P98" i="31"/>
  <c r="Q98" i="31"/>
  <c r="R98" i="31"/>
  <c r="S98" i="31"/>
  <c r="I98" i="31"/>
  <c r="J95" i="31"/>
  <c r="K95" i="31"/>
  <c r="L95" i="31"/>
  <c r="M95" i="31"/>
  <c r="N95" i="31"/>
  <c r="O95" i="31"/>
  <c r="P95" i="31"/>
  <c r="Q95" i="31"/>
  <c r="R95" i="31"/>
  <c r="S95" i="31"/>
  <c r="I95" i="31"/>
  <c r="M102" i="32"/>
  <c r="N102" i="32"/>
  <c r="O102" i="32"/>
  <c r="P102" i="32"/>
  <c r="Q102" i="32"/>
  <c r="R102" i="32"/>
  <c r="S102" i="32"/>
  <c r="T102" i="32"/>
  <c r="U102" i="32"/>
  <c r="V102" i="32"/>
  <c r="W102" i="32"/>
  <c r="X102" i="32"/>
  <c r="Y102" i="32"/>
  <c r="Z102" i="32"/>
  <c r="AA102" i="32"/>
  <c r="L102" i="32"/>
  <c r="M99" i="32"/>
  <c r="N99" i="32"/>
  <c r="O99" i="32"/>
  <c r="P99" i="32"/>
  <c r="Q99" i="32"/>
  <c r="R99" i="32"/>
  <c r="S99" i="32"/>
  <c r="T99" i="32"/>
  <c r="U99" i="32"/>
  <c r="V99" i="32"/>
  <c r="W99" i="32"/>
  <c r="X99" i="32"/>
  <c r="Y99" i="32"/>
  <c r="Z99" i="32"/>
  <c r="AA99" i="32"/>
  <c r="L99" i="32"/>
  <c r="M124" i="32"/>
  <c r="N124" i="32"/>
  <c r="O124" i="32"/>
  <c r="P124" i="32"/>
  <c r="Q124" i="32"/>
  <c r="R124" i="32"/>
  <c r="S124" i="32"/>
  <c r="T124" i="32"/>
  <c r="U124" i="32"/>
  <c r="V124" i="32"/>
  <c r="W124" i="32"/>
  <c r="X124" i="32"/>
  <c r="Y124" i="32"/>
  <c r="Z124" i="32"/>
  <c r="L124" i="32"/>
  <c r="J118" i="31"/>
  <c r="K118" i="31"/>
  <c r="L118" i="31"/>
  <c r="M118" i="31"/>
  <c r="N118" i="31"/>
  <c r="O118" i="31"/>
  <c r="P118" i="31"/>
  <c r="Q118" i="31"/>
  <c r="R118" i="31"/>
  <c r="S118" i="31"/>
  <c r="I118" i="31"/>
  <c r="L125" i="31" l="1"/>
  <c r="K125" i="31"/>
  <c r="R125" i="31"/>
  <c r="Q125" i="31"/>
  <c r="P125" i="31"/>
  <c r="O125" i="31"/>
  <c r="J125" i="31"/>
  <c r="I125" i="31"/>
  <c r="N125" i="31"/>
  <c r="S125" i="31"/>
  <c r="M125" i="31"/>
  <c r="P131" i="32"/>
  <c r="O131" i="32"/>
  <c r="V131" i="32"/>
  <c r="U131" i="32"/>
  <c r="R131" i="32"/>
  <c r="Q131" i="32"/>
  <c r="L131" i="32"/>
  <c r="Z131" i="32"/>
  <c r="N131" i="32"/>
  <c r="Y131" i="32"/>
  <c r="M131" i="32"/>
  <c r="X131" i="32"/>
  <c r="W131" i="32"/>
  <c r="T131" i="32"/>
  <c r="S131" i="32"/>
  <c r="AA124" i="32"/>
  <c r="AA131" i="32" l="1"/>
  <c r="AA13" i="32"/>
  <c r="AA14" i="32"/>
  <c r="AA16" i="32"/>
  <c r="AA17" i="32"/>
  <c r="AA21" i="32"/>
  <c r="AA23" i="32"/>
  <c r="AA33" i="32"/>
  <c r="AA35" i="32"/>
  <c r="AA37" i="32"/>
  <c r="AA41" i="32"/>
  <c r="AA53" i="32"/>
  <c r="AA60" i="32"/>
  <c r="AA64" i="32"/>
  <c r="AA66" i="32"/>
  <c r="AA70" i="32"/>
  <c r="AA84" i="32"/>
  <c r="AA88" i="32"/>
  <c r="AA89" i="32"/>
  <c r="AA90" i="32"/>
  <c r="AA95" i="32"/>
  <c r="AA98" i="32"/>
  <c r="AA101" i="32"/>
  <c r="AA103" i="32"/>
  <c r="AA105" i="32"/>
  <c r="AA110" i="32"/>
  <c r="AA111" i="32"/>
  <c r="AA112" i="32"/>
  <c r="AA115" i="32"/>
  <c r="AA116" i="32"/>
  <c r="AA117" i="32"/>
  <c r="AA125" i="32"/>
  <c r="AA143" i="32" s="1"/>
  <c r="AA126" i="32"/>
  <c r="AA129" i="32"/>
  <c r="AA142" i="32"/>
  <c r="AA147" i="32"/>
  <c r="AA148" i="32"/>
  <c r="AA149" i="32"/>
  <c r="AA150" i="32"/>
  <c r="AA93" i="32"/>
  <c r="N10" i="44"/>
  <c r="N15" i="44"/>
  <c r="N11" i="41"/>
  <c r="N12" i="41"/>
  <c r="N13" i="41"/>
  <c r="N14" i="41"/>
  <c r="N15" i="41"/>
  <c r="N16" i="41"/>
  <c r="N17" i="41"/>
  <c r="N18" i="41"/>
  <c r="N19" i="41"/>
  <c r="S11" i="31"/>
  <c r="S13" i="31"/>
  <c r="S14" i="31"/>
  <c r="S16" i="31"/>
  <c r="S20" i="31"/>
  <c r="S29" i="31"/>
  <c r="S31" i="31"/>
  <c r="S33" i="31"/>
  <c r="S37" i="31"/>
  <c r="S49" i="31"/>
  <c r="S56" i="31"/>
  <c r="S60" i="31"/>
  <c r="S62" i="31"/>
  <c r="S66" i="31"/>
  <c r="S80" i="31"/>
  <c r="S84" i="31"/>
  <c r="S85" i="31"/>
  <c r="S86" i="31"/>
  <c r="S89" i="31"/>
  <c r="S91" i="31"/>
  <c r="S94" i="31"/>
  <c r="S97" i="31"/>
  <c r="S99" i="31"/>
  <c r="S101" i="31"/>
  <c r="S104" i="31"/>
  <c r="S105" i="31"/>
  <c r="S106" i="31"/>
  <c r="S109" i="31"/>
  <c r="S110" i="31"/>
  <c r="S111" i="31"/>
  <c r="S114" i="31"/>
  <c r="S119" i="31"/>
  <c r="S120" i="31"/>
  <c r="S123" i="31"/>
  <c r="S136" i="31"/>
  <c r="S141" i="31"/>
  <c r="S142" i="31"/>
  <c r="S143" i="31"/>
  <c r="S144" i="31"/>
  <c r="S134" i="31" l="1"/>
  <c r="S38" i="31"/>
  <c r="S127" i="31"/>
  <c r="S137" i="31"/>
  <c r="AA144" i="32"/>
  <c r="AA28" i="32"/>
  <c r="AA140" i="32"/>
  <c r="AA42" i="32"/>
  <c r="AA119" i="32"/>
  <c r="N8" i="44"/>
  <c r="S124" i="31"/>
  <c r="AA68" i="32"/>
  <c r="AA133" i="32"/>
  <c r="N12" i="44"/>
  <c r="N13" i="44"/>
  <c r="N11" i="44"/>
  <c r="N14" i="44"/>
  <c r="N20" i="41"/>
  <c r="N8" i="41"/>
  <c r="N24" i="41" s="1"/>
  <c r="AA123" i="32"/>
  <c r="AA151" i="32"/>
  <c r="AA118" i="32"/>
  <c r="AA87" i="32"/>
  <c r="AA67" i="32"/>
  <c r="S83" i="31"/>
  <c r="S112" i="31"/>
  <c r="S107" i="31"/>
  <c r="S145" i="31"/>
  <c r="S64" i="31"/>
  <c r="S63" i="31"/>
  <c r="AA113" i="32"/>
  <c r="AA46" i="32"/>
  <c r="AA71" i="32"/>
  <c r="AA132" i="32"/>
  <c r="AA122" i="32"/>
  <c r="S117" i="31"/>
  <c r="S113" i="31"/>
  <c r="S138" i="31"/>
  <c r="S126" i="31"/>
  <c r="S42" i="31"/>
  <c r="S67" i="31"/>
  <c r="S116" i="31"/>
  <c r="S40" i="31" l="1"/>
  <c r="S81" i="31"/>
  <c r="S41" i="31"/>
  <c r="AA120" i="32"/>
  <c r="AA130" i="32"/>
  <c r="AA44" i="32"/>
  <c r="AA45" i="32"/>
  <c r="AA94" i="32"/>
  <c r="AA69" i="32"/>
  <c r="AA145" i="32"/>
  <c r="S130" i="31"/>
  <c r="N18" i="44"/>
  <c r="S90" i="31"/>
  <c r="AA127" i="32"/>
  <c r="N9" i="44"/>
  <c r="N16" i="44" s="1"/>
  <c r="N19" i="44" s="1"/>
  <c r="N20" i="44" s="1"/>
  <c r="AA85" i="32"/>
  <c r="S82" i="31"/>
  <c r="S139" i="31"/>
  <c r="S65" i="31"/>
  <c r="S121" i="31"/>
  <c r="S92" i="31" l="1"/>
  <c r="AA136" i="32"/>
  <c r="AA72" i="32" s="1"/>
  <c r="AA96" i="32"/>
  <c r="AA86" i="32"/>
  <c r="AA138" i="32"/>
  <c r="S68" i="31"/>
  <c r="S132" i="31"/>
  <c r="N22" i="44"/>
  <c r="N23" i="44" s="1"/>
  <c r="N25" i="44" s="1"/>
  <c r="N26" i="44" s="1"/>
  <c r="R136" i="31"/>
  <c r="Q136" i="31"/>
  <c r="P136" i="31"/>
  <c r="O136" i="31"/>
  <c r="N136" i="31"/>
  <c r="M136" i="31"/>
  <c r="L136" i="31"/>
  <c r="K136" i="31"/>
  <c r="J136" i="31"/>
  <c r="I136" i="31"/>
  <c r="S70" i="31" l="1"/>
  <c r="S100" i="31"/>
  <c r="AA74" i="32"/>
  <c r="AA104" i="32"/>
  <c r="AA73" i="32"/>
  <c r="S69" i="31"/>
  <c r="N24" i="44"/>
  <c r="Z142" i="32"/>
  <c r="Y142" i="32"/>
  <c r="X142" i="32"/>
  <c r="W142" i="32"/>
  <c r="V142" i="32"/>
  <c r="U142" i="32"/>
  <c r="T142" i="32"/>
  <c r="S142" i="32"/>
  <c r="R142" i="32"/>
  <c r="Q142" i="32"/>
  <c r="P142" i="32"/>
  <c r="O142" i="32"/>
  <c r="N142" i="32"/>
  <c r="M142" i="32"/>
  <c r="L142" i="32"/>
  <c r="R97" i="31" l="1"/>
  <c r="Q97" i="31"/>
  <c r="P97" i="31"/>
  <c r="O97" i="31"/>
  <c r="N97" i="31"/>
  <c r="M97" i="31"/>
  <c r="L97" i="31"/>
  <c r="K97" i="31"/>
  <c r="J97" i="31"/>
  <c r="I97" i="31"/>
  <c r="R94" i="31"/>
  <c r="Q94" i="31"/>
  <c r="P94" i="31"/>
  <c r="O94" i="31"/>
  <c r="N94" i="31"/>
  <c r="M94" i="31"/>
  <c r="L94" i="31"/>
  <c r="K94" i="31"/>
  <c r="J94" i="31"/>
  <c r="I94" i="31"/>
  <c r="R101" i="31"/>
  <c r="Q101" i="31"/>
  <c r="P101" i="31"/>
  <c r="O101" i="31"/>
  <c r="N101" i="31"/>
  <c r="M101" i="31"/>
  <c r="L101" i="31"/>
  <c r="K101" i="31"/>
  <c r="J101" i="31"/>
  <c r="I101" i="31"/>
  <c r="N96" i="31"/>
  <c r="M96" i="31"/>
  <c r="L96" i="31"/>
  <c r="K96" i="31"/>
  <c r="J96" i="31"/>
  <c r="I96" i="31"/>
  <c r="R91" i="31"/>
  <c r="Q91" i="31"/>
  <c r="P91" i="31"/>
  <c r="O91" i="31"/>
  <c r="N91" i="31"/>
  <c r="M91" i="31"/>
  <c r="L91" i="31"/>
  <c r="K91" i="31"/>
  <c r="J91" i="31"/>
  <c r="I91" i="31"/>
  <c r="Z98" i="32" l="1"/>
  <c r="Y98" i="32"/>
  <c r="X98" i="32"/>
  <c r="W98" i="32"/>
  <c r="V98" i="32"/>
  <c r="U98" i="32"/>
  <c r="T98" i="32"/>
  <c r="S98" i="32"/>
  <c r="R98" i="32"/>
  <c r="Q98" i="32"/>
  <c r="P98" i="32"/>
  <c r="O98" i="32"/>
  <c r="N98" i="32"/>
  <c r="M98" i="32"/>
  <c r="L98" i="32"/>
  <c r="Z105" i="32"/>
  <c r="Y105" i="32"/>
  <c r="X105" i="32"/>
  <c r="W105" i="32"/>
  <c r="V105" i="32"/>
  <c r="U105" i="32"/>
  <c r="T105" i="32"/>
  <c r="S105" i="32"/>
  <c r="R105" i="32"/>
  <c r="Q105" i="32"/>
  <c r="P105" i="32"/>
  <c r="O105" i="32"/>
  <c r="N105" i="32"/>
  <c r="M105" i="32"/>
  <c r="L105" i="32"/>
  <c r="Z101" i="32"/>
  <c r="Y101" i="32"/>
  <c r="X101" i="32"/>
  <c r="W101" i="32"/>
  <c r="V101" i="32"/>
  <c r="U101" i="32"/>
  <c r="T101" i="32"/>
  <c r="S101" i="32"/>
  <c r="R101" i="32"/>
  <c r="Q101" i="32"/>
  <c r="P101" i="32"/>
  <c r="O101" i="32"/>
  <c r="N101" i="32"/>
  <c r="M101" i="32"/>
  <c r="L101" i="32"/>
  <c r="Z95" i="32"/>
  <c r="Y95" i="32"/>
  <c r="X95" i="32"/>
  <c r="W95" i="32"/>
  <c r="V95" i="32"/>
  <c r="U95" i="32"/>
  <c r="T95" i="32"/>
  <c r="S95" i="32"/>
  <c r="R95" i="32"/>
  <c r="Q95" i="32"/>
  <c r="P95" i="32"/>
  <c r="O95" i="32"/>
  <c r="N95" i="32"/>
  <c r="M95" i="32"/>
  <c r="L95" i="32"/>
  <c r="Z13" i="32"/>
  <c r="Z14" i="32"/>
  <c r="Z16" i="32"/>
  <c r="Z17" i="32"/>
  <c r="Z21" i="32"/>
  <c r="Z23" i="32"/>
  <c r="Z33" i="32"/>
  <c r="Z35" i="32"/>
  <c r="Z37" i="32"/>
  <c r="Z41" i="32"/>
  <c r="Z53" i="32"/>
  <c r="Z60" i="32"/>
  <c r="Z64" i="32"/>
  <c r="Z66" i="32"/>
  <c r="Z70" i="32"/>
  <c r="Z84" i="32"/>
  <c r="Z88" i="32"/>
  <c r="Z89" i="32"/>
  <c r="Z90" i="32"/>
  <c r="Z103" i="32"/>
  <c r="Z110" i="32"/>
  <c r="Z111" i="32"/>
  <c r="Z112" i="32"/>
  <c r="Z115" i="32"/>
  <c r="Z116" i="32"/>
  <c r="Z117" i="32"/>
  <c r="Z125" i="32"/>
  <c r="Z143" i="32" s="1"/>
  <c r="Z126" i="32"/>
  <c r="Z129" i="32"/>
  <c r="Z147" i="32"/>
  <c r="Z148" i="32"/>
  <c r="Z149" i="32"/>
  <c r="Z150" i="32"/>
  <c r="Z97" i="32"/>
  <c r="Z140" i="32" l="1"/>
  <c r="Z144" i="32"/>
  <c r="Z132" i="32"/>
  <c r="Z28" i="32"/>
  <c r="Z87" i="32"/>
  <c r="Z42" i="32"/>
  <c r="Z119" i="32"/>
  <c r="Z122" i="32"/>
  <c r="Z133" i="32"/>
  <c r="Z123" i="32"/>
  <c r="Z67" i="32"/>
  <c r="Z151" i="32"/>
  <c r="Z113" i="32"/>
  <c r="Z118" i="32"/>
  <c r="Z46" i="32"/>
  <c r="Z71" i="32"/>
  <c r="Z68" i="32"/>
  <c r="Z85" i="32" l="1"/>
  <c r="Z120" i="32"/>
  <c r="Z127" i="32"/>
  <c r="Z130" i="32"/>
  <c r="Z44" i="32"/>
  <c r="Z69" i="32"/>
  <c r="Z145" i="32"/>
  <c r="Z86" i="32" l="1"/>
  <c r="Z45" i="32"/>
  <c r="Z136" i="32"/>
  <c r="J89" i="31"/>
  <c r="K89" i="31"/>
  <c r="L89" i="31"/>
  <c r="M89" i="31"/>
  <c r="N89" i="31"/>
  <c r="P89" i="31"/>
  <c r="Q89" i="31"/>
  <c r="R89" i="31"/>
  <c r="I89" i="31"/>
  <c r="Y93" i="32"/>
  <c r="X93" i="32"/>
  <c r="W93" i="32"/>
  <c r="V93" i="32"/>
  <c r="U93" i="32"/>
  <c r="S93" i="32"/>
  <c r="R93" i="32"/>
  <c r="Q93" i="32"/>
  <c r="P93" i="32"/>
  <c r="O93" i="32"/>
  <c r="N93" i="32"/>
  <c r="M93" i="32"/>
  <c r="L93" i="32"/>
  <c r="Z72" i="32" l="1"/>
  <c r="Z138" i="32"/>
  <c r="T93" i="32"/>
  <c r="O89" i="31"/>
  <c r="Z74" i="32" l="1"/>
  <c r="Z73" i="32"/>
  <c r="Z93" i="32"/>
  <c r="Z94" i="32" l="1"/>
  <c r="Z96" i="32" l="1"/>
  <c r="M129" i="32"/>
  <c r="N129" i="32"/>
  <c r="O129" i="32"/>
  <c r="P129" i="32"/>
  <c r="Q129" i="32"/>
  <c r="R129" i="32"/>
  <c r="S129" i="32"/>
  <c r="T129" i="32"/>
  <c r="U129" i="32"/>
  <c r="V129" i="32"/>
  <c r="W129" i="32"/>
  <c r="X129" i="32"/>
  <c r="Y129" i="32"/>
  <c r="L129" i="32"/>
  <c r="J68" i="31"/>
  <c r="K68" i="31"/>
  <c r="L68" i="31"/>
  <c r="M68" i="31"/>
  <c r="N68" i="31"/>
  <c r="I68" i="31"/>
  <c r="J123" i="31"/>
  <c r="K123" i="31"/>
  <c r="L123" i="31"/>
  <c r="M123" i="31"/>
  <c r="N123" i="31"/>
  <c r="O123" i="31"/>
  <c r="P123" i="31"/>
  <c r="Q123" i="31"/>
  <c r="R123" i="31"/>
  <c r="I123" i="31"/>
  <c r="R134" i="31" l="1"/>
  <c r="T140" i="32"/>
  <c r="W140" i="32"/>
  <c r="V140" i="32"/>
  <c r="U140" i="32"/>
  <c r="Y140" i="32"/>
  <c r="X140" i="32"/>
  <c r="Z104" i="32"/>
  <c r="J111" i="31"/>
  <c r="I111" i="31"/>
  <c r="Y103" i="32"/>
  <c r="Y66" i="32"/>
  <c r="Y126" i="32"/>
  <c r="X126" i="32"/>
  <c r="W126" i="32"/>
  <c r="V126" i="32"/>
  <c r="U126" i="32"/>
  <c r="T126" i="32"/>
  <c r="S126" i="32"/>
  <c r="R126" i="32"/>
  <c r="Q126" i="32"/>
  <c r="P126" i="32"/>
  <c r="O126" i="32"/>
  <c r="N126" i="32"/>
  <c r="M126" i="32"/>
  <c r="L126" i="32"/>
  <c r="Y125" i="32"/>
  <c r="Y143" i="32" s="1"/>
  <c r="X125" i="32"/>
  <c r="X143" i="32" s="1"/>
  <c r="W125" i="32"/>
  <c r="W143" i="32" s="1"/>
  <c r="V125" i="32"/>
  <c r="V143" i="32" s="1"/>
  <c r="U125" i="32"/>
  <c r="U143" i="32" s="1"/>
  <c r="T125" i="32"/>
  <c r="T143" i="32" s="1"/>
  <c r="S125" i="32"/>
  <c r="S143" i="32" s="1"/>
  <c r="R125" i="32"/>
  <c r="R143" i="32" s="1"/>
  <c r="Q125" i="32"/>
  <c r="Q143" i="32" s="1"/>
  <c r="P125" i="32"/>
  <c r="P143" i="32" s="1"/>
  <c r="O125" i="32"/>
  <c r="O143" i="32" s="1"/>
  <c r="N125" i="32"/>
  <c r="N143" i="32" s="1"/>
  <c r="M125" i="32"/>
  <c r="M143" i="32" s="1"/>
  <c r="L125" i="32"/>
  <c r="L143" i="32" s="1"/>
  <c r="X103" i="32"/>
  <c r="W103" i="32"/>
  <c r="V103" i="32"/>
  <c r="U103" i="32"/>
  <c r="T103" i="32"/>
  <c r="S103" i="32"/>
  <c r="R103" i="32"/>
  <c r="Q103" i="32"/>
  <c r="P103" i="32"/>
  <c r="O103" i="32"/>
  <c r="N103" i="32"/>
  <c r="M103" i="32"/>
  <c r="L103" i="32"/>
  <c r="S133" i="32" l="1"/>
  <c r="V132" i="32"/>
  <c r="U133" i="32"/>
  <c r="X132" i="32"/>
  <c r="L133" i="32"/>
  <c r="Q132" i="32"/>
  <c r="O133" i="32"/>
  <c r="U132" i="32"/>
  <c r="W132" i="32"/>
  <c r="L132" i="32"/>
  <c r="M132" i="32"/>
  <c r="Y132" i="32"/>
  <c r="N132" i="32"/>
  <c r="O132" i="32"/>
  <c r="M133" i="32"/>
  <c r="P132" i="32"/>
  <c r="N133" i="32"/>
  <c r="R132" i="32"/>
  <c r="P133" i="32"/>
  <c r="S132" i="32"/>
  <c r="Q133" i="32"/>
  <c r="T132" i="32"/>
  <c r="R133" i="32"/>
  <c r="L130" i="32"/>
  <c r="U119" i="32"/>
  <c r="M119" i="32"/>
  <c r="W119" i="32"/>
  <c r="X119" i="32"/>
  <c r="V119" i="32"/>
  <c r="N119" i="32"/>
  <c r="O119" i="32"/>
  <c r="P119" i="32"/>
  <c r="Q119" i="32"/>
  <c r="R119" i="32"/>
  <c r="Y119" i="32"/>
  <c r="S119" i="32"/>
  <c r="T119" i="32"/>
  <c r="V144" i="32"/>
  <c r="V133" i="32"/>
  <c r="W144" i="32"/>
  <c r="W133" i="32"/>
  <c r="X144" i="32"/>
  <c r="X133" i="32"/>
  <c r="Y144" i="32"/>
  <c r="Y133" i="32"/>
  <c r="O144" i="32"/>
  <c r="S144" i="32"/>
  <c r="T144" i="32"/>
  <c r="T133" i="32"/>
  <c r="P144" i="32"/>
  <c r="Q144" i="32"/>
  <c r="R144" i="32"/>
  <c r="L119" i="32"/>
  <c r="M144" i="32"/>
  <c r="L144" i="32"/>
  <c r="N144" i="32"/>
  <c r="U144" i="32"/>
  <c r="T123" i="32"/>
  <c r="Q123" i="32"/>
  <c r="R123" i="32"/>
  <c r="S123" i="32"/>
  <c r="X123" i="32"/>
  <c r="L123" i="32"/>
  <c r="M123" i="32"/>
  <c r="N123" i="32"/>
  <c r="O123" i="32"/>
  <c r="P123" i="32"/>
  <c r="U123" i="32"/>
  <c r="V123" i="32"/>
  <c r="W123" i="32"/>
  <c r="Y123" i="32"/>
  <c r="O130" i="32" l="1"/>
  <c r="N130" i="32"/>
  <c r="M130" i="32"/>
  <c r="Q130" i="32"/>
  <c r="L136" i="32"/>
  <c r="P130" i="32"/>
  <c r="S130" i="32"/>
  <c r="R130" i="32"/>
  <c r="Y130" i="32"/>
  <c r="V130" i="32"/>
  <c r="W130" i="32"/>
  <c r="U130" i="32"/>
  <c r="T130" i="32"/>
  <c r="X130" i="32"/>
  <c r="R99" i="31"/>
  <c r="Q99" i="31"/>
  <c r="P99" i="31"/>
  <c r="O99" i="31"/>
  <c r="N99" i="31"/>
  <c r="M99" i="31"/>
  <c r="L99" i="31"/>
  <c r="K99" i="31"/>
  <c r="J99" i="31"/>
  <c r="I99" i="31"/>
  <c r="R120" i="31"/>
  <c r="Q120" i="31"/>
  <c r="P120" i="31"/>
  <c r="O120" i="31"/>
  <c r="N120" i="31"/>
  <c r="M120" i="31"/>
  <c r="L120" i="31"/>
  <c r="K120" i="31"/>
  <c r="J120" i="31"/>
  <c r="I120" i="31"/>
  <c r="R119" i="31"/>
  <c r="Q119" i="31"/>
  <c r="P119" i="31"/>
  <c r="O119" i="31"/>
  <c r="N119" i="31"/>
  <c r="M119" i="31"/>
  <c r="L119" i="31"/>
  <c r="K119" i="31"/>
  <c r="J119" i="31"/>
  <c r="I119" i="31"/>
  <c r="O127" i="31" l="1"/>
  <c r="N127" i="31"/>
  <c r="Q127" i="31"/>
  <c r="L126" i="31"/>
  <c r="M126" i="31"/>
  <c r="N126" i="31"/>
  <c r="P127" i="31"/>
  <c r="P126" i="31"/>
  <c r="R127" i="31"/>
  <c r="R126" i="31"/>
  <c r="K127" i="31"/>
  <c r="J127" i="31"/>
  <c r="J126" i="31"/>
  <c r="L127" i="31"/>
  <c r="O126" i="31"/>
  <c r="Q126" i="31"/>
  <c r="I127" i="31"/>
  <c r="I126" i="31"/>
  <c r="K126" i="31"/>
  <c r="M127" i="31"/>
  <c r="P136" i="32"/>
  <c r="P72" i="32" s="1"/>
  <c r="U136" i="32"/>
  <c r="W136" i="32"/>
  <c r="W72" i="32" s="1"/>
  <c r="Q136" i="32"/>
  <c r="L72" i="32"/>
  <c r="M136" i="32"/>
  <c r="R136" i="32"/>
  <c r="N136" i="32"/>
  <c r="S136" i="32"/>
  <c r="O136" i="32"/>
  <c r="N124" i="31"/>
  <c r="O124" i="31"/>
  <c r="Q124" i="31"/>
  <c r="R124" i="31"/>
  <c r="I124" i="31"/>
  <c r="J124" i="31"/>
  <c r="K124" i="31"/>
  <c r="L124" i="31"/>
  <c r="P124" i="31"/>
  <c r="M124" i="31"/>
  <c r="Q130" i="31"/>
  <c r="T136" i="32"/>
  <c r="N72" i="32"/>
  <c r="V136" i="32"/>
  <c r="Y136" i="32"/>
  <c r="X136" i="32"/>
  <c r="U72" i="32"/>
  <c r="L137" i="31"/>
  <c r="O138" i="31"/>
  <c r="J113" i="31"/>
  <c r="R113" i="31"/>
  <c r="I113" i="31"/>
  <c r="K113" i="31"/>
  <c r="L117" i="31"/>
  <c r="M117" i="31"/>
  <c r="N117" i="31"/>
  <c r="O113" i="31"/>
  <c r="P113" i="31"/>
  <c r="Q113" i="31"/>
  <c r="N138" i="31"/>
  <c r="Q138" i="31"/>
  <c r="P138" i="31"/>
  <c r="R138" i="31"/>
  <c r="J138" i="31"/>
  <c r="K138" i="31"/>
  <c r="L138" i="31"/>
  <c r="I138" i="31"/>
  <c r="M138" i="31"/>
  <c r="I137" i="31"/>
  <c r="K137" i="31"/>
  <c r="J137" i="31"/>
  <c r="M137" i="31"/>
  <c r="O137" i="31"/>
  <c r="P137" i="31"/>
  <c r="N137" i="31"/>
  <c r="Q137" i="31"/>
  <c r="R137" i="31"/>
  <c r="I117" i="31"/>
  <c r="J117" i="31"/>
  <c r="O117" i="31"/>
  <c r="Q117" i="31"/>
  <c r="R117" i="31"/>
  <c r="P117" i="31"/>
  <c r="M113" i="31"/>
  <c r="K117" i="31"/>
  <c r="L113" i="31"/>
  <c r="N113" i="31"/>
  <c r="Y70" i="32"/>
  <c r="M70" i="32"/>
  <c r="N70" i="32"/>
  <c r="O70" i="32"/>
  <c r="P70" i="32"/>
  <c r="Q70" i="32"/>
  <c r="R70" i="32"/>
  <c r="S70" i="32"/>
  <c r="T70" i="32"/>
  <c r="U70" i="32"/>
  <c r="V70" i="32"/>
  <c r="W70" i="32"/>
  <c r="X70" i="32"/>
  <c r="L70" i="32"/>
  <c r="O130" i="31" l="1"/>
  <c r="P130" i="31"/>
  <c r="R130" i="31"/>
  <c r="O72" i="32"/>
  <c r="R72" i="32"/>
  <c r="M72" i="32"/>
  <c r="U138" i="32"/>
  <c r="W138" i="32"/>
  <c r="Q72" i="32"/>
  <c r="S72" i="32"/>
  <c r="X72" i="32"/>
  <c r="X138" i="32"/>
  <c r="Y72" i="32"/>
  <c r="Y138" i="32"/>
  <c r="V72" i="32"/>
  <c r="V138" i="32"/>
  <c r="T72" i="32"/>
  <c r="T138" i="32"/>
  <c r="Y11" i="32"/>
  <c r="Y13" i="32"/>
  <c r="Y14" i="32"/>
  <c r="Y16" i="32"/>
  <c r="Y17" i="32"/>
  <c r="Y21" i="32"/>
  <c r="AC22" i="32" s="1"/>
  <c r="Y23" i="32"/>
  <c r="AC24" i="32" s="1"/>
  <c r="Y33" i="32"/>
  <c r="Y35" i="32"/>
  <c r="Y37" i="32"/>
  <c r="Y41" i="32"/>
  <c r="Y53" i="32"/>
  <c r="Y60" i="32"/>
  <c r="Y64" i="32"/>
  <c r="AC65" i="32" s="1"/>
  <c r="Y68" i="32"/>
  <c r="Y84" i="32"/>
  <c r="Y88" i="32"/>
  <c r="Y89" i="32"/>
  <c r="Y90" i="32"/>
  <c r="Y110" i="32"/>
  <c r="Y111" i="32"/>
  <c r="Y112" i="32"/>
  <c r="Y115" i="32"/>
  <c r="Y116" i="32"/>
  <c r="Y117" i="32"/>
  <c r="Y122" i="32"/>
  <c r="Y147" i="32"/>
  <c r="Y148" i="32"/>
  <c r="Y149" i="32"/>
  <c r="Y150" i="32"/>
  <c r="K10" i="44"/>
  <c r="L10" i="44"/>
  <c r="M10" i="44"/>
  <c r="N62" i="31"/>
  <c r="O62" i="31"/>
  <c r="P62" i="31"/>
  <c r="Q62" i="31"/>
  <c r="R62" i="31"/>
  <c r="R132" i="31" l="1"/>
  <c r="Y28" i="32"/>
  <c r="AC29" i="32" s="1"/>
  <c r="X74" i="32"/>
  <c r="Y127" i="32"/>
  <c r="T74" i="32"/>
  <c r="W74" i="32"/>
  <c r="V74" i="32"/>
  <c r="U74" i="32"/>
  <c r="Y74" i="32"/>
  <c r="Y42" i="32"/>
  <c r="Y113" i="32"/>
  <c r="Y71" i="32"/>
  <c r="Y73" i="32"/>
  <c r="Y87" i="32"/>
  <c r="Y46" i="32"/>
  <c r="Y69" i="32"/>
  <c r="Y67" i="32"/>
  <c r="Y118" i="32"/>
  <c r="Y145" i="32"/>
  <c r="Y151" i="32"/>
  <c r="R70" i="31" l="1"/>
  <c r="Y44" i="32"/>
  <c r="Y85" i="32"/>
  <c r="Y120" i="32"/>
  <c r="Y94" i="32"/>
  <c r="Y45" i="32" l="1"/>
  <c r="Y86" i="32"/>
  <c r="Y96" i="32"/>
  <c r="Y104" i="32" l="1"/>
  <c r="M66" i="32"/>
  <c r="N66" i="32"/>
  <c r="O66" i="32"/>
  <c r="P66" i="32"/>
  <c r="Q66" i="32"/>
  <c r="R66" i="32"/>
  <c r="S66" i="32"/>
  <c r="T66" i="32"/>
  <c r="U66" i="32"/>
  <c r="V66" i="32"/>
  <c r="W66" i="32"/>
  <c r="L66" i="32"/>
  <c r="R114" i="31" l="1"/>
  <c r="Q114" i="31"/>
  <c r="P114" i="31"/>
  <c r="O114" i="31"/>
  <c r="N114" i="31"/>
  <c r="M114" i="31"/>
  <c r="L114" i="31"/>
  <c r="K114" i="31"/>
  <c r="I114" i="31"/>
  <c r="X66" i="32" l="1"/>
  <c r="R66" i="31" l="1"/>
  <c r="P66" i="31"/>
  <c r="Q66" i="31"/>
  <c r="O66" i="31"/>
  <c r="N66" i="31"/>
  <c r="K66" i="31"/>
  <c r="J66" i="31"/>
  <c r="L66" i="31"/>
  <c r="I66" i="31"/>
  <c r="M66" i="31"/>
  <c r="H8" i="41" l="1"/>
  <c r="D8" i="41"/>
  <c r="G8" i="41"/>
  <c r="E8" i="41"/>
  <c r="F8" i="41"/>
  <c r="I8" i="41"/>
  <c r="J8" i="41"/>
  <c r="L8" i="41"/>
  <c r="K8" i="41"/>
  <c r="M8" i="41"/>
  <c r="K8" i="44"/>
  <c r="R64" i="31"/>
  <c r="Q64" i="31"/>
  <c r="L8" i="44"/>
  <c r="P64" i="31"/>
  <c r="M8" i="44"/>
  <c r="O64" i="31"/>
  <c r="J114" i="31"/>
  <c r="L9" i="44" l="1"/>
  <c r="M9" i="44"/>
  <c r="K9" i="44"/>
  <c r="K35" i="32"/>
  <c r="J35" i="32"/>
  <c r="I35" i="32"/>
  <c r="H35" i="32"/>
  <c r="X68" i="32" l="1"/>
  <c r="W68" i="32"/>
  <c r="V68" i="32"/>
  <c r="U68" i="32"/>
  <c r="T68" i="32"/>
  <c r="S68" i="32"/>
  <c r="R68" i="32"/>
  <c r="Q68" i="32"/>
  <c r="P68" i="32"/>
  <c r="O68" i="32"/>
  <c r="N68" i="32"/>
  <c r="J9" i="44"/>
  <c r="J8" i="44" l="1"/>
  <c r="O96" i="31" l="1"/>
  <c r="X11" i="32" l="1"/>
  <c r="X13" i="32"/>
  <c r="X14" i="32"/>
  <c r="X16" i="32"/>
  <c r="X17" i="32"/>
  <c r="X21" i="32"/>
  <c r="X23" i="32"/>
  <c r="X33" i="32"/>
  <c r="X35" i="32"/>
  <c r="X37" i="32"/>
  <c r="X41" i="32"/>
  <c r="X53" i="32"/>
  <c r="X60" i="32"/>
  <c r="X64" i="32"/>
  <c r="X84" i="32"/>
  <c r="X88" i="32"/>
  <c r="X89" i="32"/>
  <c r="X90" i="32"/>
  <c r="X110" i="32"/>
  <c r="X111" i="32"/>
  <c r="X112" i="32"/>
  <c r="X115" i="32"/>
  <c r="X116" i="32"/>
  <c r="X117" i="32"/>
  <c r="X122" i="32"/>
  <c r="X147" i="32"/>
  <c r="X148" i="32"/>
  <c r="X149" i="32"/>
  <c r="X150" i="32"/>
  <c r="AB24" i="32" l="1"/>
  <c r="AB65" i="32"/>
  <c r="X127" i="32"/>
  <c r="X42" i="32"/>
  <c r="X28" i="32"/>
  <c r="AB22" i="32"/>
  <c r="X44" i="32"/>
  <c r="X71" i="32"/>
  <c r="X73" i="32"/>
  <c r="X87" i="32"/>
  <c r="X46" i="32"/>
  <c r="X113" i="32"/>
  <c r="X67" i="32"/>
  <c r="X118" i="32"/>
  <c r="X151" i="32"/>
  <c r="X120" i="32" l="1"/>
  <c r="X85" i="32"/>
  <c r="X86" i="32" s="1"/>
  <c r="AB29" i="32"/>
  <c r="X100" i="32"/>
  <c r="X94" i="32"/>
  <c r="X45" i="32"/>
  <c r="X69" i="32"/>
  <c r="X145" i="32"/>
  <c r="X96" i="32" l="1"/>
  <c r="T100" i="32" l="1"/>
  <c r="X104" i="32"/>
  <c r="U100" i="32"/>
  <c r="V100" i="32"/>
  <c r="L15" i="44" l="1"/>
  <c r="Q96" i="31"/>
  <c r="M15" i="44"/>
  <c r="R96" i="31"/>
  <c r="W100" i="32"/>
  <c r="M100" i="32"/>
  <c r="O100" i="32"/>
  <c r="L100" i="32"/>
  <c r="Q100" i="32" l="1"/>
  <c r="R100" i="32"/>
  <c r="N100" i="32"/>
  <c r="P100" i="32"/>
  <c r="S100" i="32"/>
  <c r="P96" i="31"/>
  <c r="K15" i="44" l="1"/>
  <c r="J15" i="44" l="1"/>
  <c r="I15" i="44"/>
  <c r="H15" i="44"/>
  <c r="G15" i="44"/>
  <c r="F15" i="44"/>
  <c r="E15" i="44"/>
  <c r="D15" i="44"/>
  <c r="J10" i="44"/>
  <c r="I10" i="44"/>
  <c r="H10" i="44"/>
  <c r="G10" i="44"/>
  <c r="F10" i="44"/>
  <c r="E10" i="44"/>
  <c r="D10" i="44"/>
  <c r="L14" i="41" l="1"/>
  <c r="K14" i="41"/>
  <c r="J14" i="41"/>
  <c r="I14" i="41"/>
  <c r="H14" i="41"/>
  <c r="G14" i="41"/>
  <c r="F14" i="41"/>
  <c r="E14" i="41"/>
  <c r="D14" i="41"/>
  <c r="M14" i="41"/>
  <c r="E19" i="41" l="1"/>
  <c r="F19" i="41"/>
  <c r="G19" i="41"/>
  <c r="H19" i="41"/>
  <c r="I19" i="41"/>
  <c r="J19" i="41"/>
  <c r="K19" i="41"/>
  <c r="L19" i="41"/>
  <c r="M19" i="41"/>
  <c r="D19" i="41"/>
  <c r="E15" i="41"/>
  <c r="F15" i="41"/>
  <c r="G15" i="41"/>
  <c r="H15" i="41"/>
  <c r="I15" i="41"/>
  <c r="J15" i="41"/>
  <c r="K15" i="41"/>
  <c r="L15" i="41"/>
  <c r="M15" i="41"/>
  <c r="D15" i="41"/>
  <c r="E18" i="41"/>
  <c r="F18" i="41"/>
  <c r="G18" i="41"/>
  <c r="H18" i="41"/>
  <c r="I18" i="41"/>
  <c r="J18" i="41"/>
  <c r="K18" i="41"/>
  <c r="L18" i="41"/>
  <c r="M18" i="41"/>
  <c r="D18" i="41"/>
  <c r="E17" i="41"/>
  <c r="F17" i="41"/>
  <c r="G17" i="41"/>
  <c r="H17" i="41"/>
  <c r="I17" i="41"/>
  <c r="J17" i="41"/>
  <c r="K17" i="41"/>
  <c r="L17" i="41"/>
  <c r="M17" i="41"/>
  <c r="D17" i="41"/>
  <c r="E16" i="41"/>
  <c r="F16" i="41"/>
  <c r="G16" i="41"/>
  <c r="H16" i="41"/>
  <c r="I16" i="41"/>
  <c r="J16" i="41"/>
  <c r="K16" i="41"/>
  <c r="L16" i="41"/>
  <c r="M16" i="41"/>
  <c r="D16" i="41"/>
  <c r="E13" i="41"/>
  <c r="F13" i="41"/>
  <c r="G13" i="41"/>
  <c r="H13" i="41"/>
  <c r="I13" i="41"/>
  <c r="J13" i="41"/>
  <c r="K13" i="41"/>
  <c r="L13" i="41"/>
  <c r="M13" i="41"/>
  <c r="D13" i="41"/>
  <c r="E12" i="41"/>
  <c r="F12" i="41"/>
  <c r="G12" i="41"/>
  <c r="H12" i="41"/>
  <c r="I12" i="41"/>
  <c r="J12" i="41"/>
  <c r="K12" i="41"/>
  <c r="L12" i="41"/>
  <c r="M12" i="41"/>
  <c r="D12" i="41"/>
  <c r="E11" i="41"/>
  <c r="F11" i="41"/>
  <c r="G11" i="41"/>
  <c r="H11" i="41"/>
  <c r="I11" i="41"/>
  <c r="J11" i="41"/>
  <c r="K11" i="41"/>
  <c r="L11" i="41"/>
  <c r="M11" i="41"/>
  <c r="D11" i="41"/>
  <c r="E20" i="41" l="1"/>
  <c r="D20" i="41"/>
  <c r="M20" i="41"/>
  <c r="H20" i="41"/>
  <c r="G20" i="41"/>
  <c r="F20" i="41"/>
  <c r="L20" i="41"/>
  <c r="K20" i="41"/>
  <c r="J20" i="41"/>
  <c r="I20" i="41"/>
  <c r="M24" i="41" l="1"/>
  <c r="L24" i="41"/>
  <c r="K24" i="41"/>
  <c r="J24" i="41"/>
  <c r="R141" i="31"/>
  <c r="R142" i="31"/>
  <c r="R143" i="31"/>
  <c r="R144" i="31"/>
  <c r="R109" i="31"/>
  <c r="R110" i="31"/>
  <c r="R111" i="31"/>
  <c r="R104" i="31"/>
  <c r="R105" i="31"/>
  <c r="R106" i="31"/>
  <c r="M14" i="44"/>
  <c r="R80" i="31"/>
  <c r="R84" i="31"/>
  <c r="R85" i="31"/>
  <c r="R86" i="31"/>
  <c r="R11" i="31"/>
  <c r="R60" i="31"/>
  <c r="R56" i="31"/>
  <c r="R49" i="31"/>
  <c r="R37" i="31"/>
  <c r="R33" i="31"/>
  <c r="R31" i="31"/>
  <c r="R29" i="31"/>
  <c r="R20" i="31"/>
  <c r="R22" i="31"/>
  <c r="R16" i="31"/>
  <c r="R13" i="31"/>
  <c r="R14" i="31"/>
  <c r="S61" i="31" l="1"/>
  <c r="M12" i="44"/>
  <c r="R38" i="31"/>
  <c r="S23" i="31"/>
  <c r="M11" i="44"/>
  <c r="M13" i="44"/>
  <c r="R24" i="31"/>
  <c r="S21" i="31"/>
  <c r="R83" i="31"/>
  <c r="R42" i="31"/>
  <c r="R145" i="31"/>
  <c r="R116" i="31"/>
  <c r="R112" i="31"/>
  <c r="R107" i="31"/>
  <c r="R67" i="31"/>
  <c r="R63" i="31"/>
  <c r="W11" i="32"/>
  <c r="W147" i="32"/>
  <c r="W148" i="32"/>
  <c r="W149" i="32"/>
  <c r="W150" i="32"/>
  <c r="W115" i="32"/>
  <c r="W116" i="32"/>
  <c r="W117" i="32"/>
  <c r="W122" i="32"/>
  <c r="W110" i="32"/>
  <c r="W111" i="32"/>
  <c r="W112" i="32"/>
  <c r="W84" i="32"/>
  <c r="W88" i="32"/>
  <c r="W89" i="32"/>
  <c r="W90" i="32"/>
  <c r="W64" i="32"/>
  <c r="W60" i="32"/>
  <c r="W53" i="32"/>
  <c r="W41" i="32"/>
  <c r="W37" i="32"/>
  <c r="W35" i="32"/>
  <c r="W33" i="32"/>
  <c r="W21" i="32"/>
  <c r="W23" i="32"/>
  <c r="W16" i="32"/>
  <c r="W17" i="32"/>
  <c r="W13" i="32"/>
  <c r="W14" i="32"/>
  <c r="L16" i="32"/>
  <c r="M16" i="32"/>
  <c r="M16" i="44" l="1"/>
  <c r="R81" i="31"/>
  <c r="R121" i="31"/>
  <c r="S25" i="31"/>
  <c r="W127" i="32"/>
  <c r="AA24" i="32"/>
  <c r="W28" i="32"/>
  <c r="AA29" i="32" s="1"/>
  <c r="W42" i="32"/>
  <c r="W73" i="32"/>
  <c r="AA65" i="32"/>
  <c r="AA27" i="32"/>
  <c r="AA22" i="32"/>
  <c r="R90" i="31"/>
  <c r="W46" i="32"/>
  <c r="R40" i="31"/>
  <c r="W113" i="32"/>
  <c r="W87" i="32"/>
  <c r="R139" i="31"/>
  <c r="R65" i="31"/>
  <c r="W151" i="32"/>
  <c r="W118" i="32"/>
  <c r="W67" i="32"/>
  <c r="W71" i="32"/>
  <c r="L14" i="44"/>
  <c r="K14" i="44"/>
  <c r="J14" i="44"/>
  <c r="I14" i="44"/>
  <c r="H14" i="44"/>
  <c r="G14" i="44"/>
  <c r="F14" i="44"/>
  <c r="E14" i="44"/>
  <c r="D14" i="44"/>
  <c r="R41" i="31" l="1"/>
  <c r="R82" i="31"/>
  <c r="M18" i="44"/>
  <c r="M19" i="44" s="1"/>
  <c r="M20" i="44" s="1"/>
  <c r="W120" i="32"/>
  <c r="W44" i="32"/>
  <c r="W45" i="32"/>
  <c r="W85" i="32"/>
  <c r="M22" i="44"/>
  <c r="R92" i="31"/>
  <c r="W145" i="32"/>
  <c r="W94" i="32"/>
  <c r="W69" i="32"/>
  <c r="M23" i="44" l="1"/>
  <c r="R100" i="31"/>
  <c r="W86" i="32"/>
  <c r="M24" i="44"/>
  <c r="M25" i="44"/>
  <c r="M26" i="44" s="1"/>
  <c r="W96" i="32"/>
  <c r="W104" i="32" l="1"/>
  <c r="J23" i="32"/>
  <c r="I23" i="32"/>
  <c r="H23" i="32"/>
  <c r="J21" i="32"/>
  <c r="I21" i="32"/>
  <c r="H21" i="32"/>
  <c r="D24" i="41" l="1"/>
  <c r="E24" i="41"/>
  <c r="F24" i="41"/>
  <c r="G24" i="41"/>
  <c r="H24" i="41"/>
  <c r="I24" i="41"/>
  <c r="D8" i="44"/>
  <c r="E8" i="44"/>
  <c r="F8" i="44"/>
  <c r="H8" i="44"/>
  <c r="G8" i="44"/>
  <c r="I8" i="44"/>
  <c r="T122" i="32"/>
  <c r="U122" i="32"/>
  <c r="V122" i="32"/>
  <c r="L122" i="32"/>
  <c r="M122" i="32"/>
  <c r="N122" i="32"/>
  <c r="O122" i="32"/>
  <c r="P122" i="32"/>
  <c r="Q122" i="32"/>
  <c r="R122" i="32"/>
  <c r="S122" i="32"/>
  <c r="T127" i="32" l="1"/>
  <c r="S127" i="32"/>
  <c r="R127" i="32"/>
  <c r="Q127" i="32"/>
  <c r="P127" i="32"/>
  <c r="O127" i="32"/>
  <c r="N127" i="32"/>
  <c r="M127" i="32"/>
  <c r="L127" i="32"/>
  <c r="V127" i="32"/>
  <c r="U127" i="32"/>
  <c r="K23" i="32"/>
  <c r="K21" i="32"/>
  <c r="M89" i="32"/>
  <c r="N89" i="32"/>
  <c r="O89" i="32"/>
  <c r="P89" i="32"/>
  <c r="Q89" i="32"/>
  <c r="R89" i="32"/>
  <c r="S89" i="32"/>
  <c r="T117" i="32"/>
  <c r="U117" i="32"/>
  <c r="V60" i="32"/>
  <c r="L89" i="32"/>
  <c r="M112" i="32"/>
  <c r="N112" i="32"/>
  <c r="O112" i="32"/>
  <c r="P112" i="32"/>
  <c r="Q112" i="32"/>
  <c r="R112" i="32"/>
  <c r="S112" i="32"/>
  <c r="T112" i="32"/>
  <c r="U112" i="32"/>
  <c r="V112" i="32"/>
  <c r="L112" i="32"/>
  <c r="M148" i="32"/>
  <c r="S148" i="32"/>
  <c r="T148" i="32"/>
  <c r="U148" i="32"/>
  <c r="V148" i="32"/>
  <c r="L148" i="32"/>
  <c r="P116" i="32"/>
  <c r="Q116" i="32"/>
  <c r="R116" i="32"/>
  <c r="S116" i="32"/>
  <c r="T116" i="32"/>
  <c r="U116" i="32"/>
  <c r="V116" i="32"/>
  <c r="P111" i="32"/>
  <c r="Q111" i="32"/>
  <c r="R111" i="32"/>
  <c r="S111" i="32"/>
  <c r="N115" i="32"/>
  <c r="P115" i="32"/>
  <c r="Q115" i="32"/>
  <c r="R115" i="32"/>
  <c r="T84" i="32"/>
  <c r="V115" i="32"/>
  <c r="M33" i="32"/>
  <c r="N33" i="32"/>
  <c r="O110" i="32"/>
  <c r="R110" i="32"/>
  <c r="S110" i="32"/>
  <c r="U37" i="32"/>
  <c r="V37" i="32"/>
  <c r="L33" i="32"/>
  <c r="U88" i="32"/>
  <c r="V88" i="32"/>
  <c r="U90" i="32"/>
  <c r="V90" i="32"/>
  <c r="U147" i="32"/>
  <c r="V147" i="32"/>
  <c r="U149" i="32"/>
  <c r="V149" i="32"/>
  <c r="U150" i="32"/>
  <c r="V150" i="32"/>
  <c r="T90" i="32"/>
  <c r="S90" i="32"/>
  <c r="R90" i="32"/>
  <c r="Q90" i="32"/>
  <c r="P90" i="32"/>
  <c r="O90" i="32"/>
  <c r="N90" i="32"/>
  <c r="M90" i="32"/>
  <c r="L90" i="32"/>
  <c r="J86" i="31"/>
  <c r="K86" i="31"/>
  <c r="L86" i="31"/>
  <c r="M86" i="31"/>
  <c r="N86" i="31"/>
  <c r="O86" i="31"/>
  <c r="P86" i="31"/>
  <c r="Q86" i="31"/>
  <c r="I86" i="31"/>
  <c r="J85" i="31"/>
  <c r="I85" i="31"/>
  <c r="T150" i="32"/>
  <c r="S150" i="32"/>
  <c r="R150" i="32"/>
  <c r="Q150" i="32"/>
  <c r="P150" i="32"/>
  <c r="O150" i="32"/>
  <c r="N150" i="32"/>
  <c r="M150" i="32"/>
  <c r="L150" i="32"/>
  <c r="T149" i="32"/>
  <c r="S149" i="32"/>
  <c r="R149" i="32"/>
  <c r="Q149" i="32"/>
  <c r="P149" i="32"/>
  <c r="O149" i="32"/>
  <c r="N149" i="32"/>
  <c r="M149" i="32"/>
  <c r="L149" i="32"/>
  <c r="T147" i="32"/>
  <c r="S147" i="32"/>
  <c r="R147" i="32"/>
  <c r="Q147" i="32"/>
  <c r="P147" i="32"/>
  <c r="O147" i="32"/>
  <c r="N147" i="32"/>
  <c r="M147" i="32"/>
  <c r="L147" i="32"/>
  <c r="K117" i="32"/>
  <c r="K116" i="32"/>
  <c r="K115" i="32"/>
  <c r="T88" i="32"/>
  <c r="S88" i="32"/>
  <c r="R88" i="32"/>
  <c r="Q88" i="32"/>
  <c r="P88" i="32"/>
  <c r="O88" i="32"/>
  <c r="N88" i="32"/>
  <c r="M88" i="32"/>
  <c r="L88" i="32"/>
  <c r="K66" i="32"/>
  <c r="K64" i="32"/>
  <c r="Q144" i="31"/>
  <c r="P144" i="31"/>
  <c r="O144" i="31"/>
  <c r="N144" i="31"/>
  <c r="M144" i="31"/>
  <c r="L144" i="31"/>
  <c r="K144" i="31"/>
  <c r="J144" i="31"/>
  <c r="I144" i="31"/>
  <c r="Q143" i="31"/>
  <c r="P143" i="31"/>
  <c r="O143" i="31"/>
  <c r="N143" i="31"/>
  <c r="M143" i="31"/>
  <c r="L143" i="31"/>
  <c r="K143" i="31"/>
  <c r="J143" i="31"/>
  <c r="Q141" i="31"/>
  <c r="P141" i="31"/>
  <c r="O141" i="31"/>
  <c r="N141" i="31"/>
  <c r="M141" i="31"/>
  <c r="L141" i="31"/>
  <c r="K141" i="31"/>
  <c r="J141" i="31"/>
  <c r="I141" i="31"/>
  <c r="I143" i="31"/>
  <c r="H111" i="31"/>
  <c r="H110" i="31"/>
  <c r="H109" i="31"/>
  <c r="J106" i="31"/>
  <c r="I106" i="31"/>
  <c r="H62" i="31"/>
  <c r="H60" i="31"/>
  <c r="J56" i="31"/>
  <c r="I56" i="31"/>
  <c r="H22" i="31"/>
  <c r="H20" i="31"/>
  <c r="H24" i="31" s="1"/>
  <c r="Q84" i="31"/>
  <c r="P84" i="31"/>
  <c r="O84" i="31"/>
  <c r="N84" i="31"/>
  <c r="M84" i="31"/>
  <c r="L84" i="31"/>
  <c r="K84" i="31"/>
  <c r="J84" i="31"/>
  <c r="I84" i="31"/>
  <c r="Q80" i="31"/>
  <c r="P80" i="31"/>
  <c r="O80" i="31"/>
  <c r="N80" i="31"/>
  <c r="M80" i="31"/>
  <c r="L80" i="31"/>
  <c r="K80" i="31"/>
  <c r="J80" i="31"/>
  <c r="I80" i="31"/>
  <c r="I29" i="31"/>
  <c r="Q104" i="31"/>
  <c r="P104" i="31"/>
  <c r="O104" i="31"/>
  <c r="N104" i="31"/>
  <c r="M104" i="31"/>
  <c r="L104" i="31"/>
  <c r="K104" i="31"/>
  <c r="J104" i="31"/>
  <c r="J11" i="44" l="1"/>
  <c r="E12" i="44"/>
  <c r="K11" i="44"/>
  <c r="F12" i="44"/>
  <c r="L11" i="44"/>
  <c r="G12" i="44"/>
  <c r="H12" i="44"/>
  <c r="I12" i="44"/>
  <c r="J12" i="44"/>
  <c r="D11" i="44"/>
  <c r="K12" i="44"/>
  <c r="E11" i="44"/>
  <c r="L12" i="44"/>
  <c r="F11" i="44"/>
  <c r="G11" i="44"/>
  <c r="H11" i="44"/>
  <c r="I11" i="44"/>
  <c r="D12" i="44"/>
  <c r="H13" i="44"/>
  <c r="D13" i="44"/>
  <c r="J13" i="44"/>
  <c r="I13" i="44"/>
  <c r="F13" i="44"/>
  <c r="L13" i="44"/>
  <c r="K13" i="44"/>
  <c r="G13" i="44"/>
  <c r="E13" i="44"/>
  <c r="H112" i="31"/>
  <c r="N13" i="32"/>
  <c r="N14" i="32"/>
  <c r="L14" i="32"/>
  <c r="V14" i="32"/>
  <c r="U14" i="32"/>
  <c r="T13" i="32"/>
  <c r="T14" i="32"/>
  <c r="S14" i="32"/>
  <c r="R14" i="32"/>
  <c r="Q14" i="32"/>
  <c r="M13" i="32"/>
  <c r="M14" i="32"/>
  <c r="P14" i="32"/>
  <c r="O14" i="32"/>
  <c r="V13" i="32"/>
  <c r="T17" i="32"/>
  <c r="Q13" i="32"/>
  <c r="V17" i="32"/>
  <c r="U17" i="32"/>
  <c r="S13" i="32"/>
  <c r="R13" i="32"/>
  <c r="L13" i="32"/>
  <c r="U13" i="32"/>
  <c r="P13" i="32"/>
  <c r="O13" i="32"/>
  <c r="U16" i="32"/>
  <c r="R17" i="32"/>
  <c r="T16" i="32"/>
  <c r="Q17" i="32"/>
  <c r="S16" i="32"/>
  <c r="P17" i="32"/>
  <c r="L17" i="32"/>
  <c r="N16" i="32"/>
  <c r="O16" i="32"/>
  <c r="V16" i="32"/>
  <c r="S17" i="32"/>
  <c r="R16" i="32"/>
  <c r="O17" i="32"/>
  <c r="M17" i="32"/>
  <c r="P16" i="32"/>
  <c r="N17" i="32"/>
  <c r="Q16" i="32"/>
  <c r="N11" i="32"/>
  <c r="M64" i="32"/>
  <c r="Q110" i="32"/>
  <c r="Q21" i="32"/>
  <c r="M11" i="32"/>
  <c r="Q11" i="32"/>
  <c r="R11" i="32"/>
  <c r="P33" i="32"/>
  <c r="V41" i="32"/>
  <c r="N110" i="32"/>
  <c r="M37" i="32"/>
  <c r="U41" i="32"/>
  <c r="L21" i="32"/>
  <c r="M23" i="32"/>
  <c r="O23" i="32"/>
  <c r="P110" i="32"/>
  <c r="U23" i="32"/>
  <c r="M115" i="32"/>
  <c r="R21" i="32"/>
  <c r="M21" i="32"/>
  <c r="N23" i="32"/>
  <c r="T21" i="32"/>
  <c r="O21" i="32"/>
  <c r="Q23" i="32"/>
  <c r="U33" i="32"/>
  <c r="P11" i="32"/>
  <c r="T11" i="32"/>
  <c r="T23" i="32"/>
  <c r="O115" i="32"/>
  <c r="S11" i="32"/>
  <c r="V111" i="32"/>
  <c r="S23" i="32"/>
  <c r="P21" i="32"/>
  <c r="S33" i="32"/>
  <c r="N21" i="32"/>
  <c r="Q33" i="32"/>
  <c r="O33" i="32"/>
  <c r="U60" i="32"/>
  <c r="L23" i="32"/>
  <c r="R23" i="32"/>
  <c r="V11" i="32"/>
  <c r="P23" i="32"/>
  <c r="L60" i="32"/>
  <c r="U11" i="32"/>
  <c r="R33" i="32"/>
  <c r="T33" i="32"/>
  <c r="V33" i="32"/>
  <c r="V21" i="32"/>
  <c r="V23" i="32"/>
  <c r="O11" i="32"/>
  <c r="U21" i="32"/>
  <c r="L117" i="32"/>
  <c r="S21" i="32"/>
  <c r="M117" i="32"/>
  <c r="M60" i="32"/>
  <c r="V151" i="32"/>
  <c r="U53" i="32"/>
  <c r="U151" i="32"/>
  <c r="V53" i="32"/>
  <c r="U115" i="32"/>
  <c r="V84" i="32"/>
  <c r="U84" i="32"/>
  <c r="V35" i="32"/>
  <c r="V64" i="32"/>
  <c r="V110" i="32"/>
  <c r="V89" i="32"/>
  <c r="U89" i="32"/>
  <c r="U111" i="32"/>
  <c r="V117" i="32"/>
  <c r="U110" i="32"/>
  <c r="U35" i="32"/>
  <c r="U64" i="32"/>
  <c r="S151" i="32"/>
  <c r="T89" i="32"/>
  <c r="T151" i="32"/>
  <c r="N35" i="32"/>
  <c r="O35" i="32"/>
  <c r="L64" i="32"/>
  <c r="L11" i="32"/>
  <c r="R37" i="32"/>
  <c r="S37" i="32"/>
  <c r="R41" i="32"/>
  <c r="O41" i="32"/>
  <c r="T53" i="32"/>
  <c r="N84" i="32"/>
  <c r="T64" i="32"/>
  <c r="R113" i="32"/>
  <c r="P37" i="32"/>
  <c r="R53" i="32"/>
  <c r="T60" i="32"/>
  <c r="R35" i="32"/>
  <c r="R84" i="32"/>
  <c r="N37" i="32"/>
  <c r="P53" i="32"/>
  <c r="S64" i="32"/>
  <c r="O37" i="32"/>
  <c r="Q53" i="32"/>
  <c r="P41" i="32"/>
  <c r="Q41" i="32"/>
  <c r="S113" i="32"/>
  <c r="Q37" i="32"/>
  <c r="S53" i="32"/>
  <c r="N60" i="32"/>
  <c r="N117" i="32"/>
  <c r="Q117" i="32"/>
  <c r="Q60" i="32"/>
  <c r="T111" i="32"/>
  <c r="T41" i="32"/>
  <c r="N148" i="32"/>
  <c r="S117" i="32"/>
  <c r="S60" i="32"/>
  <c r="M110" i="32"/>
  <c r="M35" i="32"/>
  <c r="L53" i="32"/>
  <c r="L116" i="32"/>
  <c r="O148" i="32"/>
  <c r="L115" i="32"/>
  <c r="L84" i="32"/>
  <c r="L35" i="32"/>
  <c r="T37" i="32"/>
  <c r="T110" i="32"/>
  <c r="O60" i="32"/>
  <c r="O117" i="32"/>
  <c r="R117" i="32"/>
  <c r="R60" i="32"/>
  <c r="M116" i="32"/>
  <c r="M53" i="32"/>
  <c r="P148" i="32"/>
  <c r="S41" i="32"/>
  <c r="S35" i="32"/>
  <c r="S115" i="32"/>
  <c r="N116" i="32"/>
  <c r="N53" i="32"/>
  <c r="Q148" i="32"/>
  <c r="L151" i="32"/>
  <c r="T35" i="32"/>
  <c r="T115" i="32"/>
  <c r="L41" i="32"/>
  <c r="L111" i="32"/>
  <c r="O116" i="32"/>
  <c r="O53" i="32"/>
  <c r="R148" i="32"/>
  <c r="M151" i="32"/>
  <c r="M41" i="32"/>
  <c r="L37" i="32"/>
  <c r="L110" i="32"/>
  <c r="N41" i="32"/>
  <c r="S84" i="32"/>
  <c r="P60" i="32"/>
  <c r="P117" i="32"/>
  <c r="P35" i="32"/>
  <c r="Q35" i="32"/>
  <c r="N64" i="32"/>
  <c r="M84" i="32"/>
  <c r="M111" i="32"/>
  <c r="N111" i="32"/>
  <c r="P64" i="32"/>
  <c r="O84" i="32"/>
  <c r="O111" i="32"/>
  <c r="Q64" i="32"/>
  <c r="P84" i="32"/>
  <c r="O64" i="32"/>
  <c r="R64" i="32"/>
  <c r="Q84" i="32"/>
  <c r="Q109" i="31"/>
  <c r="O109" i="31"/>
  <c r="P109" i="31"/>
  <c r="I109" i="31"/>
  <c r="K109" i="31"/>
  <c r="L109" i="31"/>
  <c r="J109" i="31"/>
  <c r="M109" i="31"/>
  <c r="N109" i="31"/>
  <c r="I104" i="31"/>
  <c r="I20" i="31"/>
  <c r="K22" i="31"/>
  <c r="J22" i="31"/>
  <c r="I22" i="31"/>
  <c r="M22" i="31"/>
  <c r="Q22" i="31"/>
  <c r="M20" i="31"/>
  <c r="N22" i="31"/>
  <c r="O22" i="31"/>
  <c r="P22" i="31"/>
  <c r="N20" i="31"/>
  <c r="O20" i="31"/>
  <c r="P20" i="31"/>
  <c r="L20" i="31"/>
  <c r="Q20" i="31"/>
  <c r="L22" i="31"/>
  <c r="J20" i="31"/>
  <c r="K20" i="31"/>
  <c r="K85" i="31"/>
  <c r="O85" i="31"/>
  <c r="P85" i="31"/>
  <c r="K106" i="31"/>
  <c r="L106" i="31"/>
  <c r="M106" i="31"/>
  <c r="N106" i="31"/>
  <c r="O106" i="31"/>
  <c r="P106" i="31"/>
  <c r="Q106" i="31"/>
  <c r="J142" i="31"/>
  <c r="K142" i="31"/>
  <c r="L142" i="31"/>
  <c r="M142" i="31"/>
  <c r="N142" i="31"/>
  <c r="O142" i="31"/>
  <c r="P142" i="31"/>
  <c r="Q142" i="31"/>
  <c r="I142" i="31"/>
  <c r="J110" i="31"/>
  <c r="K110" i="31"/>
  <c r="L110" i="31"/>
  <c r="M110" i="31"/>
  <c r="N110" i="31"/>
  <c r="O110" i="31"/>
  <c r="P110" i="31"/>
  <c r="Q110" i="31"/>
  <c r="I110" i="31"/>
  <c r="J105" i="31"/>
  <c r="K105" i="31"/>
  <c r="L105" i="31"/>
  <c r="M105" i="31"/>
  <c r="N105" i="31"/>
  <c r="O105" i="31"/>
  <c r="P105" i="31"/>
  <c r="Q105" i="31"/>
  <c r="I105" i="31"/>
  <c r="I13" i="31"/>
  <c r="L24" i="31" l="1"/>
  <c r="I145" i="31"/>
  <c r="P24" i="31"/>
  <c r="I24" i="31"/>
  <c r="Q145" i="31"/>
  <c r="O24" i="31"/>
  <c r="P145" i="31"/>
  <c r="N24" i="31"/>
  <c r="J107" i="31"/>
  <c r="O145" i="31"/>
  <c r="K16" i="44"/>
  <c r="L16" i="44"/>
  <c r="M24" i="31"/>
  <c r="K145" i="31"/>
  <c r="K24" i="31"/>
  <c r="R23" i="31"/>
  <c r="N145" i="31"/>
  <c r="L145" i="31"/>
  <c r="J145" i="31"/>
  <c r="J24" i="31"/>
  <c r="M145" i="31"/>
  <c r="L28" i="32"/>
  <c r="L29" i="32" s="1"/>
  <c r="P118" i="32"/>
  <c r="P120" i="32" s="1"/>
  <c r="S28" i="32"/>
  <c r="S29" i="32" s="1"/>
  <c r="O113" i="32"/>
  <c r="O24" i="32"/>
  <c r="Q113" i="32"/>
  <c r="P73" i="32"/>
  <c r="N28" i="32"/>
  <c r="N29" i="32" s="1"/>
  <c r="R151" i="32"/>
  <c r="T28" i="32"/>
  <c r="Q118" i="32"/>
  <c r="V118" i="32"/>
  <c r="P28" i="32"/>
  <c r="P29" i="32" s="1"/>
  <c r="N24" i="32"/>
  <c r="V28" i="32"/>
  <c r="V29" i="32" s="1"/>
  <c r="O28" i="32"/>
  <c r="O29" i="32" s="1"/>
  <c r="P151" i="32"/>
  <c r="O151" i="32"/>
  <c r="W24" i="32"/>
  <c r="M28" i="32"/>
  <c r="M29" i="32" s="1"/>
  <c r="T118" i="32"/>
  <c r="Y24" i="32"/>
  <c r="Q73" i="32"/>
  <c r="R118" i="32"/>
  <c r="Z65" i="32"/>
  <c r="X24" i="32"/>
  <c r="P113" i="32"/>
  <c r="Q28" i="32"/>
  <c r="Q29" i="32" s="1"/>
  <c r="U28" i="32"/>
  <c r="L24" i="32"/>
  <c r="Q151" i="32"/>
  <c r="M24" i="32"/>
  <c r="N151" i="32"/>
  <c r="Z24" i="32"/>
  <c r="U118" i="32"/>
  <c r="R73" i="32"/>
  <c r="R28" i="32"/>
  <c r="N42" i="32"/>
  <c r="N44" i="32" s="1"/>
  <c r="Q42" i="32"/>
  <c r="T42" i="32"/>
  <c r="V42" i="32"/>
  <c r="P42" i="32"/>
  <c r="O42" i="32"/>
  <c r="U42" i="32"/>
  <c r="M42" i="32"/>
  <c r="L42" i="32"/>
  <c r="R42" i="32"/>
  <c r="S42" i="32"/>
  <c r="R29" i="32"/>
  <c r="R21" i="31"/>
  <c r="Q24" i="31"/>
  <c r="N22" i="32"/>
  <c r="N27" i="32"/>
  <c r="X22" i="32"/>
  <c r="X27" i="32"/>
  <c r="Y22" i="32"/>
  <c r="M22" i="32"/>
  <c r="M27" i="32"/>
  <c r="Z27" i="32"/>
  <c r="Z22" i="32"/>
  <c r="O22" i="32"/>
  <c r="O27" i="32"/>
  <c r="W22" i="32"/>
  <c r="W27" i="32"/>
  <c r="L22" i="32"/>
  <c r="L27" i="32"/>
  <c r="V73" i="32"/>
  <c r="O46" i="32"/>
  <c r="Q46" i="32"/>
  <c r="M46" i="32"/>
  <c r="P46" i="32"/>
  <c r="S46" i="32"/>
  <c r="N46" i="32"/>
  <c r="L46" i="32"/>
  <c r="X65" i="32"/>
  <c r="T73" i="32"/>
  <c r="W65" i="32"/>
  <c r="S73" i="32"/>
  <c r="Y65" i="32"/>
  <c r="U73" i="32"/>
  <c r="N65" i="32"/>
  <c r="N73" i="32"/>
  <c r="L65" i="32"/>
  <c r="L73" i="32"/>
  <c r="O65" i="32"/>
  <c r="O73" i="32"/>
  <c r="M65" i="32"/>
  <c r="M73" i="32"/>
  <c r="T87" i="32"/>
  <c r="T46" i="32"/>
  <c r="R87" i="32"/>
  <c r="R46" i="32"/>
  <c r="V87" i="32"/>
  <c r="V46" i="32"/>
  <c r="U46" i="32"/>
  <c r="L68" i="32"/>
  <c r="M68" i="32"/>
  <c r="V22" i="32"/>
  <c r="U24" i="32"/>
  <c r="S22" i="32"/>
  <c r="U22" i="32"/>
  <c r="R24" i="32"/>
  <c r="P22" i="32"/>
  <c r="S24" i="32"/>
  <c r="T22" i="32"/>
  <c r="V24" i="32"/>
  <c r="T24" i="32"/>
  <c r="R22" i="32"/>
  <c r="P24" i="32"/>
  <c r="Q24" i="32"/>
  <c r="Q22" i="32"/>
  <c r="M13" i="31"/>
  <c r="J13" i="31"/>
  <c r="K13" i="31"/>
  <c r="L13" i="31"/>
  <c r="Q13" i="31"/>
  <c r="N13" i="31"/>
  <c r="O13" i="31"/>
  <c r="P13" i="31"/>
  <c r="N113" i="32"/>
  <c r="U113" i="32"/>
  <c r="P65" i="32"/>
  <c r="U87" i="32"/>
  <c r="M118" i="32"/>
  <c r="V113" i="32"/>
  <c r="U65" i="32"/>
  <c r="Q111" i="31"/>
  <c r="Q85" i="31"/>
  <c r="N111" i="31"/>
  <c r="N85" i="31"/>
  <c r="M111" i="31"/>
  <c r="M85" i="31"/>
  <c r="L111" i="31"/>
  <c r="L85" i="31"/>
  <c r="R65" i="32"/>
  <c r="Q65" i="32"/>
  <c r="V65" i="32"/>
  <c r="T65" i="32"/>
  <c r="S65" i="32"/>
  <c r="V67" i="32"/>
  <c r="U67" i="32"/>
  <c r="P87" i="32"/>
  <c r="O118" i="32"/>
  <c r="L118" i="32"/>
  <c r="N118" i="32"/>
  <c r="T113" i="32"/>
  <c r="Q87" i="32"/>
  <c r="S87" i="32"/>
  <c r="L113" i="32"/>
  <c r="N67" i="32"/>
  <c r="N87" i="32"/>
  <c r="S118" i="32"/>
  <c r="T67" i="32"/>
  <c r="S67" i="32"/>
  <c r="L87" i="32"/>
  <c r="O87" i="32"/>
  <c r="M67" i="32"/>
  <c r="O67" i="32"/>
  <c r="P67" i="32"/>
  <c r="M87" i="32"/>
  <c r="L67" i="32"/>
  <c r="M113" i="32"/>
  <c r="R67" i="32"/>
  <c r="Q67" i="32"/>
  <c r="I112" i="31"/>
  <c r="O107" i="31"/>
  <c r="L107" i="31"/>
  <c r="P56" i="31"/>
  <c r="P111" i="31"/>
  <c r="O56" i="31"/>
  <c r="O111" i="31"/>
  <c r="K56" i="31"/>
  <c r="K111" i="31"/>
  <c r="M107" i="31"/>
  <c r="J112" i="31"/>
  <c r="K107" i="31"/>
  <c r="N107" i="31"/>
  <c r="Q107" i="31"/>
  <c r="P107" i="31"/>
  <c r="I107" i="31"/>
  <c r="I21" i="31"/>
  <c r="I23" i="31"/>
  <c r="I14" i="31"/>
  <c r="L56" i="31"/>
  <c r="N56" i="31"/>
  <c r="Q56" i="31"/>
  <c r="M56" i="31"/>
  <c r="I49" i="31"/>
  <c r="M49" i="31"/>
  <c r="Q21" i="31"/>
  <c r="I25" i="31"/>
  <c r="O21" i="31"/>
  <c r="O23" i="31"/>
  <c r="P21" i="31"/>
  <c r="N21" i="31"/>
  <c r="P23" i="31"/>
  <c r="Q23" i="31"/>
  <c r="J21" i="31"/>
  <c r="J23" i="31"/>
  <c r="M21" i="31"/>
  <c r="K21" i="31"/>
  <c r="K23" i="31"/>
  <c r="N23" i="31"/>
  <c r="L23" i="31"/>
  <c r="M23" i="31"/>
  <c r="L21" i="31"/>
  <c r="J14" i="31"/>
  <c r="K14" i="31"/>
  <c r="L14" i="31"/>
  <c r="M14" i="31"/>
  <c r="P14" i="31"/>
  <c r="Q14" i="31"/>
  <c r="O14" i="31"/>
  <c r="N14" i="31"/>
  <c r="T29" i="32" l="1"/>
  <c r="W29" i="32"/>
  <c r="U29" i="32"/>
  <c r="L112" i="31"/>
  <c r="M112" i="31"/>
  <c r="M38" i="31"/>
  <c r="I38" i="31"/>
  <c r="N112" i="31"/>
  <c r="R25" i="31"/>
  <c r="Q112" i="31"/>
  <c r="K112" i="31"/>
  <c r="P112" i="31"/>
  <c r="O112" i="31"/>
  <c r="X29" i="32"/>
  <c r="U120" i="32"/>
  <c r="Z29" i="32"/>
  <c r="T120" i="32"/>
  <c r="L44" i="32"/>
  <c r="R120" i="32"/>
  <c r="M120" i="32"/>
  <c r="N120" i="32"/>
  <c r="V44" i="32"/>
  <c r="T44" i="32"/>
  <c r="S120" i="32"/>
  <c r="Y29" i="32"/>
  <c r="Q44" i="32"/>
  <c r="Q45" i="32" s="1"/>
  <c r="U44" i="32"/>
  <c r="L120" i="32"/>
  <c r="Q120" i="32"/>
  <c r="O120" i="32"/>
  <c r="V120" i="32"/>
  <c r="R44" i="32"/>
  <c r="R85" i="32"/>
  <c r="L94" i="32"/>
  <c r="L96" i="32" s="1"/>
  <c r="U85" i="32"/>
  <c r="O44" i="32"/>
  <c r="N94" i="32"/>
  <c r="P85" i="32"/>
  <c r="M94" i="32"/>
  <c r="S94" i="32"/>
  <c r="S44" i="32"/>
  <c r="V85" i="32"/>
  <c r="T85" i="32"/>
  <c r="P44" i="32"/>
  <c r="T94" i="32"/>
  <c r="M44" i="32"/>
  <c r="R94" i="32"/>
  <c r="V94" i="32"/>
  <c r="U27" i="32"/>
  <c r="Y27" i="32"/>
  <c r="M83" i="31"/>
  <c r="M42" i="31"/>
  <c r="I83" i="31"/>
  <c r="I42" i="31"/>
  <c r="O145" i="32"/>
  <c r="P145" i="32"/>
  <c r="U69" i="32"/>
  <c r="N145" i="32"/>
  <c r="Q145" i="32"/>
  <c r="T145" i="32"/>
  <c r="S145" i="32"/>
  <c r="L145" i="32"/>
  <c r="M145" i="32"/>
  <c r="R145" i="32"/>
  <c r="N69" i="32"/>
  <c r="T69" i="32"/>
  <c r="S69" i="32"/>
  <c r="L69" i="32"/>
  <c r="S27" i="32"/>
  <c r="U94" i="32"/>
  <c r="O94" i="32"/>
  <c r="V145" i="32"/>
  <c r="Q69" i="32"/>
  <c r="R69" i="32"/>
  <c r="Q94" i="32"/>
  <c r="M69" i="32"/>
  <c r="U145" i="32"/>
  <c r="O69" i="32"/>
  <c r="V69" i="32"/>
  <c r="T27" i="32"/>
  <c r="P69" i="32"/>
  <c r="P94" i="32"/>
  <c r="Q27" i="32"/>
  <c r="V27" i="32"/>
  <c r="R27" i="32"/>
  <c r="P27" i="32"/>
  <c r="U71" i="32"/>
  <c r="V71" i="32"/>
  <c r="Q85" i="32"/>
  <c r="L45" i="32"/>
  <c r="S85" i="32"/>
  <c r="O71" i="32"/>
  <c r="Q71" i="32"/>
  <c r="R71" i="32"/>
  <c r="M85" i="32"/>
  <c r="P71" i="32"/>
  <c r="O85" i="32"/>
  <c r="L71" i="32"/>
  <c r="L85" i="32"/>
  <c r="N85" i="32"/>
  <c r="S71" i="32"/>
  <c r="M71" i="32"/>
  <c r="N71" i="32"/>
  <c r="T71" i="32"/>
  <c r="O25" i="31"/>
  <c r="P25" i="31"/>
  <c r="N25" i="31"/>
  <c r="M25" i="31"/>
  <c r="L25" i="31"/>
  <c r="J25" i="31"/>
  <c r="Q25" i="31"/>
  <c r="K25" i="31"/>
  <c r="I90" i="31" l="1"/>
  <c r="M90" i="31"/>
  <c r="S96" i="32"/>
  <c r="S104" i="32" s="1"/>
  <c r="U45" i="32"/>
  <c r="R86" i="32"/>
  <c r="P45" i="32"/>
  <c r="P86" i="32"/>
  <c r="N96" i="32"/>
  <c r="S45" i="32"/>
  <c r="V86" i="32"/>
  <c r="T86" i="32"/>
  <c r="U86" i="32"/>
  <c r="T96" i="32"/>
  <c r="R96" i="32"/>
  <c r="V96" i="32"/>
  <c r="O86" i="32"/>
  <c r="Q86" i="32"/>
  <c r="M86" i="32"/>
  <c r="N86" i="32"/>
  <c r="S86" i="32"/>
  <c r="L86" i="32"/>
  <c r="L104" i="32"/>
  <c r="U96" i="32"/>
  <c r="P96" i="32"/>
  <c r="O96" i="32"/>
  <c r="Q96" i="32"/>
  <c r="M96" i="32"/>
  <c r="V45" i="32"/>
  <c r="N45" i="32"/>
  <c r="T45" i="32"/>
  <c r="R45" i="32"/>
  <c r="O45" i="32"/>
  <c r="M45" i="32"/>
  <c r="K11" i="31"/>
  <c r="L11" i="31"/>
  <c r="M11" i="31"/>
  <c r="N11" i="31"/>
  <c r="O11" i="31"/>
  <c r="P11" i="31"/>
  <c r="Q11" i="31"/>
  <c r="I11" i="31"/>
  <c r="N104" i="32" l="1"/>
  <c r="V104" i="32"/>
  <c r="R104" i="32"/>
  <c r="U104" i="32"/>
  <c r="T104" i="32"/>
  <c r="M104" i="32"/>
  <c r="Q104" i="32"/>
  <c r="O104" i="32"/>
  <c r="P104" i="32"/>
  <c r="J37" i="31"/>
  <c r="J11" i="31"/>
  <c r="M81" i="31"/>
  <c r="I81" i="31"/>
  <c r="O37" i="31"/>
  <c r="N37" i="31"/>
  <c r="L37" i="31"/>
  <c r="Q37" i="31"/>
  <c r="K37" i="31"/>
  <c r="I37" i="31"/>
  <c r="M37" i="31"/>
  <c r="I82" i="31" l="1"/>
  <c r="D18" i="44"/>
  <c r="M82" i="31"/>
  <c r="H18" i="44"/>
  <c r="I40" i="31"/>
  <c r="M40" i="31"/>
  <c r="J49" i="31"/>
  <c r="P49" i="31"/>
  <c r="Q49" i="31"/>
  <c r="K49" i="31"/>
  <c r="O49" i="31"/>
  <c r="L49" i="31"/>
  <c r="N49" i="31"/>
  <c r="I16" i="31"/>
  <c r="L42" i="31" l="1"/>
  <c r="L38" i="31"/>
  <c r="O42" i="31"/>
  <c r="O38" i="31"/>
  <c r="K42" i="31"/>
  <c r="K38" i="31"/>
  <c r="Q42" i="31"/>
  <c r="Q38" i="31"/>
  <c r="P42" i="31"/>
  <c r="P38" i="31"/>
  <c r="J42" i="31"/>
  <c r="J38" i="31"/>
  <c r="H22" i="44"/>
  <c r="N42" i="31"/>
  <c r="N38" i="31"/>
  <c r="D22" i="44"/>
  <c r="N83" i="31"/>
  <c r="L83" i="31"/>
  <c r="O83" i="31"/>
  <c r="K83" i="31"/>
  <c r="Q83" i="31"/>
  <c r="P83" i="31"/>
  <c r="J83" i="31"/>
  <c r="I62" i="31"/>
  <c r="I33" i="31"/>
  <c r="I60" i="31"/>
  <c r="J62" i="31"/>
  <c r="M41" i="31"/>
  <c r="I41" i="31"/>
  <c r="I31" i="31"/>
  <c r="J16" i="31"/>
  <c r="J90" i="31" l="1"/>
  <c r="P40" i="31"/>
  <c r="L40" i="31"/>
  <c r="I61" i="31"/>
  <c r="I69" i="31"/>
  <c r="Q90" i="31"/>
  <c r="K90" i="31"/>
  <c r="L90" i="31"/>
  <c r="P90" i="31"/>
  <c r="O90" i="31"/>
  <c r="N90" i="31"/>
  <c r="J64" i="31"/>
  <c r="I64" i="31"/>
  <c r="K40" i="31"/>
  <c r="Q40" i="31"/>
  <c r="J81" i="31"/>
  <c r="K81" i="31"/>
  <c r="O81" i="31"/>
  <c r="L81" i="31"/>
  <c r="N81" i="31"/>
  <c r="O40" i="31"/>
  <c r="N40" i="31"/>
  <c r="P81" i="31"/>
  <c r="Q81" i="31"/>
  <c r="J40" i="31"/>
  <c r="J33" i="31"/>
  <c r="J60" i="31"/>
  <c r="I63" i="31"/>
  <c r="P41" i="31"/>
  <c r="L41" i="31"/>
  <c r="J29" i="31"/>
  <c r="J31" i="31"/>
  <c r="J69" i="31" l="1"/>
  <c r="D9" i="44"/>
  <c r="D16" i="44" s="1"/>
  <c r="D19" i="44" s="1"/>
  <c r="K18" i="44"/>
  <c r="K19" i="44" s="1"/>
  <c r="K20" i="44" s="1"/>
  <c r="L18" i="44"/>
  <c r="L19" i="44" s="1"/>
  <c r="L20" i="44" s="1"/>
  <c r="E9" i="44"/>
  <c r="E16" i="44" s="1"/>
  <c r="Q82" i="31"/>
  <c r="P82" i="31"/>
  <c r="I139" i="31"/>
  <c r="J139" i="31"/>
  <c r="N82" i="31"/>
  <c r="I18" i="44"/>
  <c r="L82" i="31"/>
  <c r="G18" i="44"/>
  <c r="O82" i="31"/>
  <c r="J18" i="44"/>
  <c r="K82" i="31"/>
  <c r="F18" i="44"/>
  <c r="J82" i="31"/>
  <c r="E18" i="44"/>
  <c r="J92" i="31"/>
  <c r="I65" i="31"/>
  <c r="K41" i="31"/>
  <c r="Q41" i="31"/>
  <c r="I116" i="31"/>
  <c r="J116" i="31"/>
  <c r="J41" i="31"/>
  <c r="O41" i="31"/>
  <c r="N41" i="31"/>
  <c r="I92" i="31"/>
  <c r="I67" i="31"/>
  <c r="J65" i="31"/>
  <c r="J67" i="31"/>
  <c r="K62" i="31"/>
  <c r="J61" i="31"/>
  <c r="J63" i="31"/>
  <c r="K16" i="31"/>
  <c r="I121" i="31" l="1"/>
  <c r="J100" i="31"/>
  <c r="I100" i="31"/>
  <c r="J121" i="31"/>
  <c r="I22" i="44"/>
  <c r="E22" i="44"/>
  <c r="K22" i="44"/>
  <c r="K23" i="44" s="1"/>
  <c r="K25" i="44" s="1"/>
  <c r="K26" i="44" s="1"/>
  <c r="F22" i="44"/>
  <c r="L22" i="44"/>
  <c r="L23" i="44" s="1"/>
  <c r="L25" i="44" s="1"/>
  <c r="L26" i="44" s="1"/>
  <c r="J22" i="44"/>
  <c r="G22" i="44"/>
  <c r="D23" i="44"/>
  <c r="D24" i="44" s="1"/>
  <c r="D20" i="44"/>
  <c r="E19" i="44"/>
  <c r="K64" i="31"/>
  <c r="K33" i="31"/>
  <c r="K60" i="31"/>
  <c r="K29" i="31"/>
  <c r="K31" i="31"/>
  <c r="K69" i="31" l="1"/>
  <c r="K24" i="44"/>
  <c r="L24" i="44"/>
  <c r="F9" i="44"/>
  <c r="F16" i="44" s="1"/>
  <c r="F19" i="44" s="1"/>
  <c r="D25" i="44"/>
  <c r="D26" i="44" s="1"/>
  <c r="E23" i="44"/>
  <c r="E24" i="44" s="1"/>
  <c r="E20" i="44"/>
  <c r="K139" i="31"/>
  <c r="K116" i="31"/>
  <c r="K92" i="31"/>
  <c r="K67" i="31"/>
  <c r="K63" i="31"/>
  <c r="K65" i="31"/>
  <c r="L62" i="31"/>
  <c r="K61" i="31"/>
  <c r="L16" i="31"/>
  <c r="K121" i="31" l="1"/>
  <c r="E25" i="44"/>
  <c r="E26" i="44" s="1"/>
  <c r="F23" i="44"/>
  <c r="F24" i="44" s="1"/>
  <c r="F20" i="44"/>
  <c r="K100" i="31"/>
  <c r="L64" i="31"/>
  <c r="L33" i="31"/>
  <c r="L60" i="31"/>
  <c r="L29" i="31"/>
  <c r="L31" i="31"/>
  <c r="L69" i="31" l="1"/>
  <c r="G9" i="44"/>
  <c r="G16" i="44" s="1"/>
  <c r="G19" i="44" s="1"/>
  <c r="F25" i="44"/>
  <c r="F26" i="44" s="1"/>
  <c r="L139" i="31"/>
  <c r="L116" i="31"/>
  <c r="L92" i="31"/>
  <c r="L67" i="31"/>
  <c r="L63" i="31"/>
  <c r="L65" i="31"/>
  <c r="M62" i="31"/>
  <c r="L61" i="31"/>
  <c r="M16" i="31"/>
  <c r="L100" i="31" l="1"/>
  <c r="L121" i="31"/>
  <c r="G23" i="44"/>
  <c r="G24" i="44" s="1"/>
  <c r="G20" i="44"/>
  <c r="M64" i="31"/>
  <c r="M33" i="31"/>
  <c r="M60" i="31"/>
  <c r="M29" i="31"/>
  <c r="M31" i="31"/>
  <c r="M69" i="31" l="1"/>
  <c r="H9" i="44"/>
  <c r="H16" i="44" s="1"/>
  <c r="H19" i="44" s="1"/>
  <c r="G25" i="44"/>
  <c r="G26" i="44" s="1"/>
  <c r="M139" i="31"/>
  <c r="M116" i="31"/>
  <c r="M92" i="31"/>
  <c r="M67" i="31"/>
  <c r="M63" i="31"/>
  <c r="M65" i="31"/>
  <c r="M61" i="31"/>
  <c r="N16" i="31"/>
  <c r="M100" i="31" l="1"/>
  <c r="M121" i="31"/>
  <c r="H23" i="44"/>
  <c r="H25" i="44" s="1"/>
  <c r="H26" i="44" s="1"/>
  <c r="H20" i="44"/>
  <c r="N64" i="31"/>
  <c r="N33" i="31"/>
  <c r="N60" i="31"/>
  <c r="N29" i="31"/>
  <c r="N31" i="31"/>
  <c r="N69" i="31" l="1"/>
  <c r="I9" i="44"/>
  <c r="I16" i="44" s="1"/>
  <c r="I19" i="44" s="1"/>
  <c r="H24" i="44"/>
  <c r="N139" i="31"/>
  <c r="N116" i="31"/>
  <c r="N92" i="31"/>
  <c r="N67" i="31"/>
  <c r="N63" i="31"/>
  <c r="N65" i="31"/>
  <c r="N61" i="31"/>
  <c r="O16" i="31"/>
  <c r="N121" i="31" l="1"/>
  <c r="N100" i="31"/>
  <c r="I23" i="44"/>
  <c r="I25" i="44" s="1"/>
  <c r="I26" i="44" s="1"/>
  <c r="I20" i="44"/>
  <c r="O33" i="31"/>
  <c r="O60" i="31"/>
  <c r="O29" i="31"/>
  <c r="O31" i="31"/>
  <c r="I24" i="44" l="1"/>
  <c r="J16" i="44"/>
  <c r="J19" i="44" s="1"/>
  <c r="O139" i="31"/>
  <c r="O116" i="31"/>
  <c r="O92" i="31"/>
  <c r="O67" i="31"/>
  <c r="O63" i="31"/>
  <c r="O65" i="31"/>
  <c r="O61" i="31"/>
  <c r="O100" i="31" l="1"/>
  <c r="O121" i="31"/>
  <c r="J23" i="44"/>
  <c r="J24" i="44" s="1"/>
  <c r="J20" i="44"/>
  <c r="P16" i="31"/>
  <c r="J25" i="44" l="1"/>
  <c r="J26" i="44" s="1"/>
  <c r="P33" i="31"/>
  <c r="P60" i="31"/>
  <c r="P29" i="31"/>
  <c r="P31" i="31"/>
  <c r="Q16" i="31"/>
  <c r="P139" i="31" l="1"/>
  <c r="P116" i="31"/>
  <c r="P92" i="31"/>
  <c r="P65" i="31"/>
  <c r="P67" i="31"/>
  <c r="P63" i="31"/>
  <c r="Q33" i="31"/>
  <c r="Q60" i="31"/>
  <c r="P61" i="31"/>
  <c r="Q29" i="31"/>
  <c r="Q31" i="31"/>
  <c r="P100" i="31" l="1"/>
  <c r="P121" i="31"/>
  <c r="R61" i="31"/>
  <c r="Q139" i="31"/>
  <c r="Q116" i="31"/>
  <c r="Q92" i="31"/>
  <c r="Q65" i="31"/>
  <c r="Q67" i="31"/>
  <c r="Q61" i="31"/>
  <c r="Q63" i="31"/>
  <c r="Q100" i="31" l="1"/>
  <c r="Q121" i="31"/>
  <c r="P68" i="31"/>
  <c r="R68" i="31"/>
  <c r="O68" i="31"/>
  <c r="Q68" i="31"/>
  <c r="Q69" i="31" l="1"/>
  <c r="O69" i="31"/>
  <c r="P69" i="31"/>
  <c r="R69" i="31"/>
  <c r="AC105" i="32" l="1"/>
  <c r="AC104" i="32" l="1"/>
  <c r="AC107" i="3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Pablo Bilbao Diez</author>
  </authors>
  <commentList>
    <comment ref="F16" authorId="0" shapeId="0" xr:uid="{70FC49F8-E593-4149-8FF1-AFE983894496}">
      <text>
        <r>
          <rPr>
            <b/>
            <sz val="9"/>
            <color indexed="81"/>
            <rFont val="Tahoma"/>
            <family val="2"/>
          </rPr>
          <t>Pablo Bilbao Diez:</t>
        </r>
        <r>
          <rPr>
            <sz val="9"/>
            <color indexed="81"/>
            <rFont val="Tahoma"/>
            <family val="2"/>
          </rPr>
          <t xml:space="preserve">
€1,036,675 related to one-off dividend payment. When dividend is approved, it's paid out straight away, but configured as a "loan", as following all legal requirements delays actual dividend payment. When these are completed, the loan is canceled against equity.</t>
        </r>
      </text>
    </comment>
  </commentList>
</comments>
</file>

<file path=xl/sharedStrings.xml><?xml version="1.0" encoding="utf-8"?>
<sst xmlns="http://schemas.openxmlformats.org/spreadsheetml/2006/main" count="1537" uniqueCount="535">
  <si>
    <t>Revenue</t>
  </si>
  <si>
    <t>Adjusted EBITDA</t>
  </si>
  <si>
    <t>Assets</t>
  </si>
  <si>
    <t>Goodwill</t>
  </si>
  <si>
    <t>Derivatives</t>
  </si>
  <si>
    <t>Total</t>
  </si>
  <si>
    <t>Inventories</t>
  </si>
  <si>
    <t>Adjacencies</t>
  </si>
  <si>
    <t>Consolidated</t>
  </si>
  <si>
    <t>Portfolio services segment</t>
  </si>
  <si>
    <t>Portfolio services adjusted EBITDA</t>
  </si>
  <si>
    <t>Customer acquisition segment</t>
  </si>
  <si>
    <t>Customer acquisition adjusted EBITDA</t>
  </si>
  <si>
    <t>Adjacencies segment</t>
  </si>
  <si>
    <t>Adjacencies adjusted EBITDA</t>
  </si>
  <si>
    <t>EUR million</t>
  </si>
  <si>
    <t>Operating expenses</t>
  </si>
  <si>
    <t>Other income</t>
  </si>
  <si>
    <t>Adjusted EBITDA margin, %</t>
  </si>
  <si>
    <t>Interest income and expenses</t>
  </si>
  <si>
    <t>Other financial items</t>
  </si>
  <si>
    <t>Portfolio services</t>
  </si>
  <si>
    <t>Customer acquisition</t>
  </si>
  <si>
    <t>Cash flow from operating activities before change in working capital</t>
  </si>
  <si>
    <t>Change in working capital</t>
  </si>
  <si>
    <t>Cash flow from investing activities</t>
  </si>
  <si>
    <t>Cash flow for the period</t>
  </si>
  <si>
    <t>Cash and cash equivalents at end of period</t>
  </si>
  <si>
    <t>Non-current assets</t>
  </si>
  <si>
    <t>Property, plant and equipment</t>
  </si>
  <si>
    <t>Right of use assets</t>
  </si>
  <si>
    <t>Customer portfolio</t>
  </si>
  <si>
    <t>Other intangible assets</t>
  </si>
  <si>
    <t>Deferred tax assets</t>
  </si>
  <si>
    <t>Current assets</t>
  </si>
  <si>
    <t>Current tax assets</t>
  </si>
  <si>
    <t>Other current receivables</t>
  </si>
  <si>
    <t>Cash and cash equivalents</t>
  </si>
  <si>
    <t>Equity and liabilities</t>
  </si>
  <si>
    <t>Equity</t>
  </si>
  <si>
    <t>Share capital</t>
  </si>
  <si>
    <t>Other paid in capital</t>
  </si>
  <si>
    <t>Translation reserve</t>
  </si>
  <si>
    <t>Hedging reserve</t>
  </si>
  <si>
    <t>Retained earnings</t>
  </si>
  <si>
    <t>Total equity</t>
  </si>
  <si>
    <t>Non-current liabilities</t>
  </si>
  <si>
    <t>Deferred tax liabilities</t>
  </si>
  <si>
    <t>Other provisions</t>
  </si>
  <si>
    <t>Current liabilities</t>
  </si>
  <si>
    <t>Trade payables</t>
  </si>
  <si>
    <t>Current tax liabilities</t>
  </si>
  <si>
    <t>Other current liabilities</t>
  </si>
  <si>
    <t xml:space="preserve"> </t>
  </si>
  <si>
    <t>Operating profit</t>
  </si>
  <si>
    <t>Result before tax</t>
  </si>
  <si>
    <t xml:space="preserve">Derivatives </t>
  </si>
  <si>
    <t xml:space="preserve">Inventories </t>
  </si>
  <si>
    <t>Non-controlling interest</t>
  </si>
  <si>
    <t>Q1 2022</t>
  </si>
  <si>
    <t>Q3 2024</t>
  </si>
  <si>
    <t>Q2 2024</t>
  </si>
  <si>
    <t>Q1 2024</t>
  </si>
  <si>
    <t>Q1 2023</t>
  </si>
  <si>
    <t>Q2 2023</t>
  </si>
  <si>
    <t>Q3 2023</t>
  </si>
  <si>
    <t>Q4 2023</t>
  </si>
  <si>
    <t>Q4 2022</t>
  </si>
  <si>
    <t>Q3 2022</t>
  </si>
  <si>
    <t>Q2 2022</t>
  </si>
  <si>
    <t>Other reserves</t>
  </si>
  <si>
    <t>Q4 2021</t>
  </si>
  <si>
    <t>Jan-Mar 22</t>
  </si>
  <si>
    <t>Apr-Jun 22</t>
  </si>
  <si>
    <t>Jul-Sep 22</t>
  </si>
  <si>
    <t>Oct-Dec 22</t>
  </si>
  <si>
    <t>Jan-Mar 23</t>
  </si>
  <si>
    <t>Apr-Jun 23</t>
  </si>
  <si>
    <t>Jul-Sep 23</t>
  </si>
  <si>
    <t>Oct-Dec 23</t>
  </si>
  <si>
    <t>Jan-Mar 24</t>
  </si>
  <si>
    <t>Apr-Jun 24</t>
  </si>
  <si>
    <t>Jul-Sep 24</t>
  </si>
  <si>
    <t>Item</t>
  </si>
  <si>
    <t>Definition</t>
  </si>
  <si>
    <t>LTM attrition rate</t>
  </si>
  <si>
    <t>Cancellations</t>
  </si>
  <si>
    <t>Notes:</t>
  </si>
  <si>
    <t>This segment mainly represents the sale of remote monitoring and assistance devices and services for senior citizens, as well as the sale of Arlo cameras and video surveillance services in retail and online channels across Europe.</t>
  </si>
  <si>
    <t>Operating Segments</t>
  </si>
  <si>
    <t xml:space="preserve">Our Customer acquisition segment develops, sources, purchases, provides and installs alarm systems for new customers in return for an upfront sales and installation fee. This installation fee typically only covers a portion of the costs associated with marketing, selling, purchasing equipment and installing each alarm system. As a result, the segment represents an upfront investment (which we partly expense and partly capitalize) in our business to acquire new customers. These new customers then become part of our Portfolio services segment. </t>
  </si>
  <si>
    <t>Description</t>
  </si>
  <si>
    <t>Operating Segment</t>
  </si>
  <si>
    <t>Monthly average revenue per user (ARPU)</t>
  </si>
  <si>
    <t>New subscribers added (gross)</t>
  </si>
  <si>
    <t>Operating activities</t>
  </si>
  <si>
    <t>Other non-cash items</t>
  </si>
  <si>
    <t>Paid taxes</t>
  </si>
  <si>
    <t>Change in inventories</t>
  </si>
  <si>
    <t>Change in other receivables</t>
  </si>
  <si>
    <t>Change in trade payables</t>
  </si>
  <si>
    <t>Investing activities</t>
  </si>
  <si>
    <t>Net investments in intangible and financial assets</t>
  </si>
  <si>
    <t>Net investments in property, plant and equipment</t>
  </si>
  <si>
    <t>Prepayment of intangible assets</t>
  </si>
  <si>
    <t>Settlement of deferred consideration</t>
  </si>
  <si>
    <t>Acquisition of non-controlling interest</t>
  </si>
  <si>
    <t>Acquisition of subsidiaries</t>
  </si>
  <si>
    <t>Disposal of subsidiaries</t>
  </si>
  <si>
    <t>Acquisition of net assets</t>
  </si>
  <si>
    <t>Financing activities</t>
  </si>
  <si>
    <t>New financing</t>
  </si>
  <si>
    <t>Issued loan</t>
  </si>
  <si>
    <t>Repayment of financing</t>
  </si>
  <si>
    <t>Net interest paid</t>
  </si>
  <si>
    <t>Paid bank and advisory fees</t>
  </si>
  <si>
    <t>Received group contribution</t>
  </si>
  <si>
    <t>Call cost old debt</t>
  </si>
  <si>
    <t>Loan to group companies</t>
  </si>
  <si>
    <t>Paid distribution</t>
  </si>
  <si>
    <t>Received shareholders contribution</t>
  </si>
  <si>
    <t>Premium from new financing</t>
  </si>
  <si>
    <t>Repayment of other non-current receivables</t>
  </si>
  <si>
    <t>Other distribution to owners</t>
  </si>
  <si>
    <t>Cash and cash equivalents at start of period</t>
  </si>
  <si>
    <t>Exchange difference on translating cash and cash equivalents</t>
  </si>
  <si>
    <t>Consolidated Statement of Cash Flows  |  Annual</t>
  </si>
  <si>
    <t>Consolidated Statement of Cash Flows  |  Quarterly</t>
  </si>
  <si>
    <t xml:space="preserve">Balance Sheet  |  Annual </t>
  </si>
  <si>
    <t>Balance Sheet  |  Quarterly</t>
  </si>
  <si>
    <t>Revenue by Segment  |  Annual</t>
  </si>
  <si>
    <t>Revenue by Segment  |  Quarterly</t>
  </si>
  <si>
    <t>Unit</t>
  </si>
  <si>
    <t>(000)</t>
  </si>
  <si>
    <t>€m</t>
  </si>
  <si>
    <t>€</t>
  </si>
  <si>
    <t>%</t>
  </si>
  <si>
    <t>Total subscribers (end of period)</t>
  </si>
  <si>
    <t>YoY Growth</t>
  </si>
  <si>
    <t>Monthly adjusted EBITDA per customer (EPC)</t>
  </si>
  <si>
    <t>Portfolio services adjusted EBITDA margin</t>
  </si>
  <si>
    <t>x</t>
  </si>
  <si>
    <t>Customer acquisition capex</t>
  </si>
  <si>
    <t xml:space="preserve">Segment total </t>
  </si>
  <si>
    <t>Segment total</t>
  </si>
  <si>
    <t>Revenue per new subscriber</t>
  </si>
  <si>
    <t>Gross cost per new subscriber</t>
  </si>
  <si>
    <t>Net cost per new subscriber (CPA)</t>
  </si>
  <si>
    <t>Adjacencies capex</t>
  </si>
  <si>
    <t>Income statement</t>
  </si>
  <si>
    <t>As % of revenue</t>
  </si>
  <si>
    <t xml:space="preserve">Cash flow </t>
  </si>
  <si>
    <t>Lease debt</t>
  </si>
  <si>
    <t>Attrition replacement investment</t>
  </si>
  <si>
    <t>Legend:</t>
  </si>
  <si>
    <t>In black, calculations</t>
  </si>
  <si>
    <t>Monthly average number of subscribers</t>
  </si>
  <si>
    <t>Reconciliations</t>
  </si>
  <si>
    <t xml:space="preserve">Portfolio services revenue </t>
  </si>
  <si>
    <t xml:space="preserve">Customer acquisition revenue </t>
  </si>
  <si>
    <t xml:space="preserve">Adjacencies revenue </t>
  </si>
  <si>
    <t>Total Capex</t>
  </si>
  <si>
    <r>
      <t xml:space="preserve">Portfolio services capex </t>
    </r>
    <r>
      <rPr>
        <vertAlign val="superscript"/>
        <sz val="9"/>
        <color theme="1"/>
        <rFont val="Calibri"/>
        <family val="2"/>
        <scheme val="minor"/>
      </rPr>
      <t>(2)</t>
    </r>
  </si>
  <si>
    <t>Q1 2021</t>
  </si>
  <si>
    <t>Q2 2021</t>
  </si>
  <si>
    <t>Q3 2021</t>
  </si>
  <si>
    <t>Adjusted EBITDA margin</t>
  </si>
  <si>
    <t>Verisure Key Annual Figures</t>
  </si>
  <si>
    <r>
      <t xml:space="preserve">Other corporate capex </t>
    </r>
    <r>
      <rPr>
        <vertAlign val="superscript"/>
        <sz val="9"/>
        <color theme="1"/>
        <rFont val="Calibri"/>
        <family val="2"/>
        <scheme val="minor"/>
      </rPr>
      <t>(2)</t>
    </r>
  </si>
  <si>
    <t>Adjusted pre-tax unlevered free cash flow</t>
  </si>
  <si>
    <t>Adjusted unlevered free cash flow</t>
  </si>
  <si>
    <t>Other financial items and advisory fees</t>
  </si>
  <si>
    <t>Average gross cost per new subscriber, % capitalised</t>
  </si>
  <si>
    <t>Reported EBITDA</t>
  </si>
  <si>
    <t>M&amp;A and other</t>
  </si>
  <si>
    <t>Verisure Key Quarterly Figures</t>
  </si>
  <si>
    <t>Quarterly attrition rate</t>
  </si>
  <si>
    <t>In Actual FX</t>
  </si>
  <si>
    <t>Subscribers</t>
  </si>
  <si>
    <t>n.a.</t>
  </si>
  <si>
    <t>Net paid interests (incl. IFRS 16)</t>
  </si>
  <si>
    <t>Paid distributions</t>
  </si>
  <si>
    <t>Total capex</t>
  </si>
  <si>
    <t xml:space="preserve">Other </t>
  </si>
  <si>
    <t>Balance sheet and leverage</t>
  </si>
  <si>
    <t xml:space="preserve">Total revenue </t>
  </si>
  <si>
    <t>Segments KPIs</t>
  </si>
  <si>
    <t>DISCLAIMER</t>
  </si>
  <si>
    <t>Q4 2024</t>
  </si>
  <si>
    <t>Oct-Dec 24</t>
  </si>
  <si>
    <t>Acquisition multiple</t>
  </si>
  <si>
    <t>Operating Profit</t>
  </si>
  <si>
    <t>Operating Profit margin, %</t>
  </si>
  <si>
    <t>Memo:  Factoring Agreement</t>
  </si>
  <si>
    <t>2) Portfolio services capex included other corporate capex (investments in R&amp;D, IT and premises) until 2017. Other corporate capex is reported separately ince 2018.</t>
  </si>
  <si>
    <t>Other investing activities (acquisition of NCI, subsidiaries, other)</t>
  </si>
  <si>
    <t>Adjusted EBIT</t>
  </si>
  <si>
    <t>Memo:  One-off open balance with External Shareholders</t>
  </si>
  <si>
    <t xml:space="preserve">Adjusted EBIT </t>
  </si>
  <si>
    <t>Adjusted EBIT margin</t>
  </si>
  <si>
    <t>(-) Cash</t>
  </si>
  <si>
    <t>(+) Equity</t>
  </si>
  <si>
    <t>(+) Long-term borrowings</t>
  </si>
  <si>
    <t>(+) Short-term borrowings</t>
  </si>
  <si>
    <t>(-) Net tax assets and liabilities</t>
  </si>
  <si>
    <t xml:space="preserve">ROCE |  Annual </t>
  </si>
  <si>
    <t xml:space="preserve">Capital Employed </t>
  </si>
  <si>
    <t>(-) 2017 Dividend-related receivable</t>
  </si>
  <si>
    <t>(=) Capital employed</t>
  </si>
  <si>
    <t>Memo:  Derivatives</t>
  </si>
  <si>
    <t>FX forwards</t>
  </si>
  <si>
    <t>FX swaps</t>
  </si>
  <si>
    <t>Cross currency swaps</t>
  </si>
  <si>
    <t>Interest rate swaps</t>
  </si>
  <si>
    <t>Derivatives assets (current and non-current)</t>
  </si>
  <si>
    <t>Derivatives liabilities (current and non-current)</t>
  </si>
  <si>
    <t xml:space="preserve">Interest rate swaps </t>
  </si>
  <si>
    <t>Interest floor (tied to interest rate swaps)</t>
  </si>
  <si>
    <t xml:space="preserve">Cash Conversion |  Annual </t>
  </si>
  <si>
    <r>
      <t xml:space="preserve">Change in working capital </t>
    </r>
    <r>
      <rPr>
        <vertAlign val="superscript"/>
        <sz val="9"/>
        <color theme="1"/>
        <rFont val="Calibri"/>
        <family val="2"/>
        <scheme val="minor"/>
      </rPr>
      <t>(3)</t>
    </r>
  </si>
  <si>
    <t xml:space="preserve">Adjusted portfolio operating cash flow before customer acquisition </t>
  </si>
  <si>
    <t>Portfolio growth investment</t>
  </si>
  <si>
    <t>Adjusted operating cash flow</t>
  </si>
  <si>
    <t>Cash conversion (%)</t>
  </si>
  <si>
    <t>Adjusted operating cash flow excluding change in working capital</t>
  </si>
  <si>
    <t>Cash conversion excluding change in working capital (%)</t>
  </si>
  <si>
    <t>Interest rate floors</t>
  </si>
  <si>
    <t>Q1 2025</t>
  </si>
  <si>
    <t>Jan-Mar 25</t>
  </si>
  <si>
    <t>Income statement: IFRS</t>
  </si>
  <si>
    <t>(-) Goodwill related to 2020 corporate reorganisation</t>
  </si>
  <si>
    <t>(-) Intangibles related to 2020 corporate reorganisation</t>
  </si>
  <si>
    <t>Reported EBITDA margin, %</t>
  </si>
  <si>
    <t>Midholding</t>
  </si>
  <si>
    <t>Topholding</t>
  </si>
  <si>
    <r>
      <t xml:space="preserve">Reporting Entity </t>
    </r>
    <r>
      <rPr>
        <i/>
        <vertAlign val="superscript"/>
        <sz val="9"/>
        <color theme="0" tint="-0.499984740745262"/>
        <rFont val="Calibri"/>
        <family val="2"/>
        <scheme val="minor"/>
      </rPr>
      <t>(1)</t>
    </r>
  </si>
  <si>
    <r>
      <t xml:space="preserve">Annualised recurring revenue (ARR) </t>
    </r>
    <r>
      <rPr>
        <vertAlign val="superscript"/>
        <sz val="9"/>
        <color theme="1"/>
        <rFont val="Calibri"/>
        <family val="2"/>
        <scheme val="minor"/>
      </rPr>
      <t>(2)</t>
    </r>
  </si>
  <si>
    <r>
      <t xml:space="preserve">Portfolio services capex </t>
    </r>
    <r>
      <rPr>
        <vertAlign val="superscript"/>
        <sz val="9"/>
        <color theme="1"/>
        <rFont val="Calibri"/>
        <family val="2"/>
        <scheme val="minor"/>
      </rPr>
      <t>(3)</t>
    </r>
  </si>
  <si>
    <r>
      <t xml:space="preserve">Acquisition multiple </t>
    </r>
    <r>
      <rPr>
        <vertAlign val="superscript"/>
        <sz val="9"/>
        <color theme="1"/>
        <rFont val="Calibri"/>
        <family val="2"/>
        <scheme val="minor"/>
      </rPr>
      <t>(4)</t>
    </r>
  </si>
  <si>
    <r>
      <t xml:space="preserve">Other corporate capex </t>
    </r>
    <r>
      <rPr>
        <vertAlign val="superscript"/>
        <sz val="9"/>
        <color theme="1"/>
        <rFont val="Calibri"/>
        <family val="2"/>
        <scheme val="minor"/>
      </rPr>
      <t>(3)</t>
    </r>
  </si>
  <si>
    <t>4) Acquisition multiple represents the ratio between the initial capital investment made to acquire a new customer, and the annualised adjusted EBITDA per subscriber. It is calculated as CPA divided by EPC, divided by 12.</t>
  </si>
  <si>
    <t xml:space="preserve">4) Restated amount in the Balance Sheet under "Long-term borrowings" and "Short-term borrowings". </t>
  </si>
  <si>
    <t>5) Restated amount in the Balance Sheet under "Prepayments and accrued income", "Other non-current liabilities" and "Accrued expenses and deferred income".</t>
  </si>
  <si>
    <r>
      <t xml:space="preserve">Trade and other receivables </t>
    </r>
    <r>
      <rPr>
        <vertAlign val="superscript"/>
        <sz val="9"/>
        <color theme="1"/>
        <rFont val="Calibri"/>
        <family val="2"/>
        <scheme val="minor"/>
      </rPr>
      <t>(2)</t>
    </r>
  </si>
  <si>
    <r>
      <t xml:space="preserve">Total non-current assets </t>
    </r>
    <r>
      <rPr>
        <b/>
        <vertAlign val="superscript"/>
        <sz val="9"/>
        <color theme="1"/>
        <rFont val="Calibri"/>
        <family val="2"/>
        <scheme val="minor"/>
      </rPr>
      <t>(2)</t>
    </r>
  </si>
  <si>
    <r>
      <t xml:space="preserve">Trade receivables </t>
    </r>
    <r>
      <rPr>
        <vertAlign val="superscript"/>
        <sz val="9"/>
        <color theme="1"/>
        <rFont val="Calibri"/>
        <family val="2"/>
        <scheme val="minor"/>
      </rPr>
      <t>(2)</t>
    </r>
  </si>
  <si>
    <r>
      <t xml:space="preserve">Prepayments and accrued income </t>
    </r>
    <r>
      <rPr>
        <vertAlign val="superscript"/>
        <sz val="9"/>
        <color theme="1"/>
        <rFont val="Calibri"/>
        <family val="2"/>
        <scheme val="minor"/>
      </rPr>
      <t>(2)</t>
    </r>
  </si>
  <si>
    <r>
      <t xml:space="preserve">Total current assets </t>
    </r>
    <r>
      <rPr>
        <b/>
        <vertAlign val="superscript"/>
        <sz val="9"/>
        <color theme="1"/>
        <rFont val="Calibri"/>
        <family val="2"/>
        <scheme val="minor"/>
      </rPr>
      <t>(2)</t>
    </r>
  </si>
  <si>
    <r>
      <t xml:space="preserve">Total assets </t>
    </r>
    <r>
      <rPr>
        <b/>
        <vertAlign val="superscript"/>
        <sz val="9"/>
        <color theme="1"/>
        <rFont val="Calibri"/>
        <family val="2"/>
        <scheme val="minor"/>
      </rPr>
      <t>(2)</t>
    </r>
  </si>
  <si>
    <r>
      <t xml:space="preserve">Long-term borrowings </t>
    </r>
    <r>
      <rPr>
        <vertAlign val="superscript"/>
        <sz val="9"/>
        <color theme="1"/>
        <rFont val="Calibri"/>
        <family val="2"/>
        <scheme val="minor"/>
      </rPr>
      <t>(2)</t>
    </r>
  </si>
  <si>
    <r>
      <t xml:space="preserve">Other non-current liabilities </t>
    </r>
    <r>
      <rPr>
        <vertAlign val="superscript"/>
        <sz val="9"/>
        <color theme="1"/>
        <rFont val="Calibri"/>
        <family val="2"/>
        <scheme val="minor"/>
      </rPr>
      <t>(2)</t>
    </r>
  </si>
  <si>
    <r>
      <t xml:space="preserve">Total non-current liabilities </t>
    </r>
    <r>
      <rPr>
        <b/>
        <vertAlign val="superscript"/>
        <sz val="9"/>
        <color theme="1"/>
        <rFont val="Calibri"/>
        <family val="2"/>
        <scheme val="minor"/>
      </rPr>
      <t>(2)</t>
    </r>
  </si>
  <si>
    <r>
      <t xml:space="preserve">Short-term borrowings </t>
    </r>
    <r>
      <rPr>
        <vertAlign val="superscript"/>
        <sz val="9"/>
        <color theme="1"/>
        <rFont val="Calibri"/>
        <family val="2"/>
        <scheme val="minor"/>
      </rPr>
      <t>(2)</t>
    </r>
  </si>
  <si>
    <r>
      <t xml:space="preserve">Accrued expenses and deferred income </t>
    </r>
    <r>
      <rPr>
        <vertAlign val="superscript"/>
        <sz val="9"/>
        <color theme="1"/>
        <rFont val="Calibri"/>
        <family val="2"/>
        <scheme val="minor"/>
      </rPr>
      <t>(2)</t>
    </r>
  </si>
  <si>
    <r>
      <t xml:space="preserve">Total current liabilities </t>
    </r>
    <r>
      <rPr>
        <b/>
        <vertAlign val="superscript"/>
        <sz val="9"/>
        <color theme="1"/>
        <rFont val="Calibri"/>
        <family val="2"/>
        <scheme val="minor"/>
      </rPr>
      <t>(2)</t>
    </r>
  </si>
  <si>
    <r>
      <t xml:space="preserve">Total liabilities </t>
    </r>
    <r>
      <rPr>
        <b/>
        <vertAlign val="superscript"/>
        <sz val="9"/>
        <color theme="1"/>
        <rFont val="Calibri"/>
        <family val="2"/>
        <scheme val="minor"/>
      </rPr>
      <t>(2)</t>
    </r>
  </si>
  <si>
    <r>
      <t xml:space="preserve">Total equity and liabilities </t>
    </r>
    <r>
      <rPr>
        <b/>
        <vertAlign val="superscript"/>
        <sz val="9"/>
        <color theme="1"/>
        <rFont val="Calibri"/>
        <family val="2"/>
        <scheme val="minor"/>
      </rPr>
      <t>(2)</t>
    </r>
  </si>
  <si>
    <r>
      <t xml:space="preserve">Change in trade receivables </t>
    </r>
    <r>
      <rPr>
        <vertAlign val="superscript"/>
        <sz val="9"/>
        <color theme="1"/>
        <rFont val="Calibri"/>
        <family val="2"/>
        <scheme val="minor"/>
      </rPr>
      <t>(2)</t>
    </r>
  </si>
  <si>
    <r>
      <t xml:space="preserve">Change in other payables </t>
    </r>
    <r>
      <rPr>
        <vertAlign val="superscript"/>
        <sz val="9"/>
        <color theme="1"/>
        <rFont val="Calibri"/>
        <family val="2"/>
        <scheme val="minor"/>
      </rPr>
      <t>(2)</t>
    </r>
  </si>
  <si>
    <r>
      <t xml:space="preserve">Cash flow from change in working capital </t>
    </r>
    <r>
      <rPr>
        <i/>
        <vertAlign val="superscript"/>
        <sz val="9"/>
        <color theme="1"/>
        <rFont val="Calibri"/>
        <family val="2"/>
        <scheme val="minor"/>
      </rPr>
      <t>(2)</t>
    </r>
  </si>
  <si>
    <r>
      <t xml:space="preserve">Cash flow from operating activities </t>
    </r>
    <r>
      <rPr>
        <b/>
        <vertAlign val="superscript"/>
        <sz val="9"/>
        <color theme="1"/>
        <rFont val="Calibri"/>
        <family val="2"/>
        <scheme val="minor"/>
      </rPr>
      <t>(2)</t>
    </r>
  </si>
  <si>
    <r>
      <t xml:space="preserve">Cash flow from financing activities </t>
    </r>
    <r>
      <rPr>
        <b/>
        <vertAlign val="superscript"/>
        <sz val="9"/>
        <color theme="1"/>
        <rFont val="Calibri"/>
        <family val="2"/>
        <scheme val="minor"/>
      </rPr>
      <t>(2)</t>
    </r>
  </si>
  <si>
    <t>2) Includes MtM of Interest Rate Swaps and Cross-currency swaps. Excludes FX forwards and FX swaps.</t>
  </si>
  <si>
    <t>Reported Income Statement  |  Annual</t>
  </si>
  <si>
    <t>Adjusted EBIT margin, %</t>
  </si>
  <si>
    <r>
      <t xml:space="preserve">SDIs - EBITDA add-back </t>
    </r>
    <r>
      <rPr>
        <vertAlign val="superscript"/>
        <sz val="9"/>
        <color theme="1"/>
        <rFont val="Calibri"/>
        <family val="2"/>
        <scheme val="minor"/>
      </rPr>
      <t>(2)</t>
    </r>
  </si>
  <si>
    <r>
      <t xml:space="preserve">SDIs - EBITDA </t>
    </r>
    <r>
      <rPr>
        <vertAlign val="superscript"/>
        <sz val="9"/>
        <rFont val="Calibri"/>
        <family val="2"/>
        <scheme val="minor"/>
      </rPr>
      <t>(2)</t>
    </r>
  </si>
  <si>
    <t>Reported Income Statement  |  Quarterly</t>
  </si>
  <si>
    <t>Revenue to Operating Profit Bridge |  Annual</t>
  </si>
  <si>
    <t>3) Portfolio services capex included other corporate capex (investments in R&amp;D, IT and premises) until 2017. Other corporate capex is reported separately since 2018.</t>
  </si>
  <si>
    <r>
      <t xml:space="preserve">Portfolio services capex </t>
    </r>
    <r>
      <rPr>
        <vertAlign val="superscript"/>
        <sz val="9"/>
        <color theme="1"/>
        <rFont val="Calibri"/>
        <family val="2"/>
        <scheme val="minor"/>
      </rPr>
      <t>(3)</t>
    </r>
    <r>
      <rPr>
        <sz val="9"/>
        <color theme="1"/>
        <rFont val="Calibri"/>
        <family val="2"/>
        <scheme val="minor"/>
      </rPr>
      <t xml:space="preserve"> / Portfolio services revenue</t>
    </r>
  </si>
  <si>
    <r>
      <t xml:space="preserve">Capital employed AoP for ROCE </t>
    </r>
    <r>
      <rPr>
        <sz val="9"/>
        <color theme="1"/>
        <rFont val="Calibri"/>
        <family val="2"/>
        <scheme val="minor"/>
      </rPr>
      <t>(Avg. of quarterly balances for the year)</t>
    </r>
  </si>
  <si>
    <r>
      <t xml:space="preserve">(+/-) Derivatives (related to financing structure) </t>
    </r>
    <r>
      <rPr>
        <vertAlign val="superscript"/>
        <sz val="9"/>
        <color theme="1"/>
        <rFont val="Calibri"/>
        <family val="2"/>
        <scheme val="minor"/>
      </rPr>
      <t>(2)</t>
    </r>
  </si>
  <si>
    <r>
      <t xml:space="preserve">ROCE </t>
    </r>
    <r>
      <rPr>
        <b/>
        <vertAlign val="superscript"/>
        <sz val="9"/>
        <color theme="1"/>
        <rFont val="Calibri"/>
        <family val="2"/>
        <scheme val="minor"/>
      </rPr>
      <t>(3)</t>
    </r>
  </si>
  <si>
    <t>Adjusted operating cash flow before portfolio growth</t>
  </si>
  <si>
    <t>3) Refer to Note 1 “Accounting Policies” in the 2024 full year report. The Group has restated the 2020-2023 consolidated statement of financial position and consolidated statement of cash flows to correctly reflect under IFRS9 a pre-existing factoring agreement with a financial institution, where a contractual term changed in 2020. There is no impact on the consolidated income statement or on shareholder’s equity.</t>
  </si>
  <si>
    <t xml:space="preserve">9) In 2017, an open balance with External Shareholders was reported in the Balance Sheet under "Trade and other receivables" related to a one-off dividend paid by the Company that year. </t>
  </si>
  <si>
    <t>7) Factoring balance included under "Short-term borrowings".</t>
  </si>
  <si>
    <r>
      <t xml:space="preserve">Trade Receivables </t>
    </r>
    <r>
      <rPr>
        <vertAlign val="superscript"/>
        <sz val="9"/>
        <rFont val="Calibri"/>
        <family val="2"/>
        <scheme val="minor"/>
      </rPr>
      <t>(3)</t>
    </r>
  </si>
  <si>
    <r>
      <t xml:space="preserve">Financial liability:  Factoring balance </t>
    </r>
    <r>
      <rPr>
        <vertAlign val="superscript"/>
        <sz val="9"/>
        <rFont val="Calibri"/>
        <family val="2"/>
        <scheme val="minor"/>
      </rPr>
      <t>(4)</t>
    </r>
  </si>
  <si>
    <r>
      <t xml:space="preserve">Other Prepayments and Deferrals </t>
    </r>
    <r>
      <rPr>
        <vertAlign val="superscript"/>
        <sz val="9"/>
        <rFont val="Calibri"/>
        <family val="2"/>
        <scheme val="minor"/>
      </rPr>
      <t>(5)</t>
    </r>
  </si>
  <si>
    <r>
      <t xml:space="preserve">Short-term borrowings </t>
    </r>
    <r>
      <rPr>
        <vertAlign val="superscript"/>
        <sz val="9"/>
        <rFont val="Calibri"/>
        <family val="2"/>
        <scheme val="minor"/>
      </rPr>
      <t>(7)</t>
    </r>
  </si>
  <si>
    <r>
      <t>Memo:  Restatement</t>
    </r>
    <r>
      <rPr>
        <i/>
        <sz val="9"/>
        <rFont val="Calibri"/>
        <family val="2"/>
        <scheme val="minor"/>
      </rPr>
      <t xml:space="preserve"> </t>
    </r>
    <r>
      <rPr>
        <i/>
        <vertAlign val="superscript"/>
        <sz val="9"/>
        <rFont val="Calibri"/>
        <family val="2"/>
        <scheme val="minor"/>
      </rPr>
      <t>(2)</t>
    </r>
  </si>
  <si>
    <t>6) Factoring balance included under "Long-term borrowings".</t>
  </si>
  <si>
    <r>
      <t xml:space="preserve">Long-term borrowings </t>
    </r>
    <r>
      <rPr>
        <vertAlign val="superscript"/>
        <sz val="9"/>
        <rFont val="Calibri"/>
        <family val="2"/>
        <scheme val="minor"/>
      </rPr>
      <t>(6)</t>
    </r>
  </si>
  <si>
    <r>
      <t xml:space="preserve">Trade and other receivables </t>
    </r>
    <r>
      <rPr>
        <vertAlign val="superscript"/>
        <sz val="9"/>
        <rFont val="Calibri"/>
        <family val="2"/>
        <scheme val="minor"/>
      </rPr>
      <t>(9)</t>
    </r>
  </si>
  <si>
    <t>Our Portfolio services segment provides a professional security service to our over 5.7 million customers as of March 31, 2025 for a monthly subscription fee. Our service includes professional installation, 24/7 monitoring, expert verification and response, customer care, maintenance, and technical support to existing customers.</t>
  </si>
  <si>
    <t>Portfolio Services adjusted EBITDA</t>
  </si>
  <si>
    <t>Portfolio Services adjusted EBITDA margin</t>
  </si>
  <si>
    <t>Separately disclosed items (SDI)</t>
  </si>
  <si>
    <t>Adjusted net profit or loss</t>
  </si>
  <si>
    <t>Number of cancelled subscriptions net of reinstates during the period, including cancellations on acquired portfolios.</t>
  </si>
  <si>
    <t>Q2 2025</t>
  </si>
  <si>
    <t>Apr-Jun 25</t>
  </si>
  <si>
    <t>Memo:  Restatement</t>
  </si>
  <si>
    <r>
      <t xml:space="preserve">Portfolio reinvestment rate </t>
    </r>
    <r>
      <rPr>
        <vertAlign val="superscript"/>
        <sz val="9"/>
        <color theme="1"/>
        <rFont val="Calibri"/>
        <family val="2"/>
        <scheme val="minor"/>
      </rPr>
      <t>(5)</t>
    </r>
  </si>
  <si>
    <r>
      <t xml:space="preserve">Adjacencies segment </t>
    </r>
    <r>
      <rPr>
        <b/>
        <vertAlign val="superscript"/>
        <sz val="9"/>
        <color rgb="FFC00000"/>
        <rFont val="Calibri"/>
        <family val="2"/>
        <scheme val="minor"/>
      </rPr>
      <t>(6)</t>
    </r>
  </si>
  <si>
    <t>6) The Adjacencies segment mainly represents the sale of remote monitoring and assistance devices and services for senior citizens, as well as the sale of Arlo cameras and video surveillance services in retail and online channels across Europe.</t>
  </si>
  <si>
    <t>Net profit or loss</t>
  </si>
  <si>
    <t>Income tax expense</t>
  </si>
  <si>
    <t xml:space="preserve">In blue, hard-coded figures </t>
  </si>
  <si>
    <t>Adjusted net profit margin</t>
  </si>
  <si>
    <t xml:space="preserve">Total </t>
  </si>
  <si>
    <t>Adjacencies spend (adjusted EBITDA - capex)</t>
  </si>
  <si>
    <t>In green, figures pulled from other tabs</t>
  </si>
  <si>
    <t xml:space="preserve">2) SDIs - EBITDA mainly include one-off transformational projects and restructuring costs. </t>
  </si>
  <si>
    <t>2) Refer to Note 1 “Accounting Policies” in the 2024 Midholding full year report. The Group has restated the 2020-2023 consolidated statement of financial position and consolidated statement of cash flows to correctly reflect under IFRS9 a pre-existing factoring agreement with a financial institution, where a contractual term changed in 2020. There is no impact on the consolidated income statement or on shareholder’s equity.</t>
  </si>
  <si>
    <t>Total revenue</t>
  </si>
  <si>
    <t>Revenue to Operating Profit Bridge |  Quarterly</t>
  </si>
  <si>
    <t>Q3 2025</t>
  </si>
  <si>
    <t>Jul-Sep 25</t>
  </si>
  <si>
    <t>Cash conversion before portfolio growth (%)</t>
  </si>
  <si>
    <r>
      <t xml:space="preserve">Repayment of lease liability </t>
    </r>
    <r>
      <rPr>
        <vertAlign val="superscript"/>
        <sz val="9"/>
        <color theme="1"/>
        <rFont val="Calibri"/>
        <family val="2"/>
        <scheme val="minor"/>
      </rPr>
      <t>(4)</t>
    </r>
  </si>
  <si>
    <t>Capital contribution for share capital increase</t>
  </si>
  <si>
    <t>CIQANR_22aca9e5c20c4b139335117bc8d71717</t>
  </si>
  <si>
    <t>Iberia and Nordics</t>
  </si>
  <si>
    <t>Other Europe</t>
  </si>
  <si>
    <t>Latin America</t>
  </si>
  <si>
    <t>Revenue by Geographical Region  |  Annual</t>
  </si>
  <si>
    <t>Revenue by Geographical Region  |  Quarterly</t>
  </si>
  <si>
    <t>Alternative Performance Measures and Other Performance Metrics</t>
  </si>
  <si>
    <t>Adjusted EBITDA incl. SDIs</t>
  </si>
  <si>
    <t>Adjusted EBITDA margin incl. SDIs</t>
  </si>
  <si>
    <t>Adjusted EPS</t>
  </si>
  <si>
    <t>Annualised recurring revenue (ARR)</t>
  </si>
  <si>
    <t>Annualised recurring revenue growth, %</t>
  </si>
  <si>
    <t>Annualised recurring revenue for the relevant period divided by Annualised recurring revenue for the same period last year.</t>
  </si>
  <si>
    <t>Cost per acquisition (CPA)</t>
  </si>
  <si>
    <t>Customer Acquisition adjusted EBITDA</t>
  </si>
  <si>
    <t>Customer Acquisition adjusted EBITDA margin</t>
  </si>
  <si>
    <t>Customer Acquisition capital expenditures</t>
  </si>
  <si>
    <t xml:space="preserve">Purchases of equipment for new customers and direct incremental costs related to the acquisition of customer contracts. </t>
  </si>
  <si>
    <t>LTM net leverage</t>
  </si>
  <si>
    <t>L2QA net leverage</t>
  </si>
  <si>
    <t>Ratio of last two quarters annualised (L2QA) Adjusted EBITDA and our Total net debt.</t>
  </si>
  <si>
    <t>Monthly adjusted EBITDA from our existing subscriber portfolio (Portfolio Services Adjusted EBITDA) divided by the average number of subscribers.</t>
  </si>
  <si>
    <t>Portfolio Services segment revenue (consisting of monthly average subscription fees and sales of additional products and services) divided by the average number of subscribers during the relevant period.</t>
  </si>
  <si>
    <t>Recurring monthly cost (RMC)</t>
  </si>
  <si>
    <t xml:space="preserve">Represents the monthly cost per subscriber in our Portfolio Services segment, calculated as the difference between ARPU and EPC. </t>
  </si>
  <si>
    <t>Revenue growth</t>
  </si>
  <si>
    <t>Revenue for the relevant period divided by revenue for the same period last year.</t>
  </si>
  <si>
    <t>Total net debt</t>
  </si>
  <si>
    <t>Notes</t>
  </si>
  <si>
    <t>Monthly average number of subscribers during the period</t>
  </si>
  <si>
    <t>Net subscriber growth</t>
  </si>
  <si>
    <t>Total number of new subscribers added at the end of the period subtracted with number of cancelled subscriptions.</t>
  </si>
  <si>
    <t>Total number of new subscribers added at the end of the period.</t>
  </si>
  <si>
    <t>New subscriber growth rate, net</t>
  </si>
  <si>
    <t>Total number of new subscribers added at the end of the period divided by the number of new subscribers added at the relevant period.</t>
  </si>
  <si>
    <t>Subscriber growth rate, net (%)</t>
  </si>
  <si>
    <t>Number of subscribers at the end of the period divided by the number of subscribers at the end of the relevant period.</t>
  </si>
  <si>
    <t>Quarterly attrition rate annualised, %</t>
  </si>
  <si>
    <t>APMs</t>
  </si>
  <si>
    <t>D&amp;A and asset retirements</t>
  </si>
  <si>
    <t>Adjusted D&amp;A and asset retirements</t>
  </si>
  <si>
    <t>Depreciation, amortisation and asset retirements</t>
  </si>
  <si>
    <t>Represents the average count of active subscribers each month over the specified period. It is calculated by summarising the number of subscribers at the end of each month and dividing by the number of months in the period.</t>
  </si>
  <si>
    <r>
      <t xml:space="preserve">Other performance Metrics </t>
    </r>
    <r>
      <rPr>
        <b/>
        <vertAlign val="superscript"/>
        <sz val="10"/>
        <color rgb="FFC00000"/>
        <rFont val="Calibri"/>
        <family val="2"/>
        <scheme val="minor"/>
      </rPr>
      <t>(2)</t>
    </r>
  </si>
  <si>
    <t>2) In addition to the APMs, we use a number of other performance metrics for assessing various aspects of the business performance.  These metrics are not derived from, nor directly reconcilable to, the Company’s financial statements prepared in accordance with IFRS, and therefore do not qualify as APMs.</t>
  </si>
  <si>
    <t>Reversal of depreciation, amortisation and asset retirements</t>
  </si>
  <si>
    <t>Q4 2025</t>
  </si>
  <si>
    <t>Oct-Dec 25</t>
  </si>
  <si>
    <t>Share based compensation expense</t>
  </si>
  <si>
    <t>SDIs - Share based compensation expense</t>
  </si>
  <si>
    <t>Shares purchased by Employee Benefit Trust</t>
  </si>
  <si>
    <t>Share issuance</t>
  </si>
  <si>
    <t>Transaction costs in relation to share issuance</t>
  </si>
  <si>
    <t>Share issuance (net of transaction costs)</t>
  </si>
  <si>
    <r>
      <t>SDIs - Share based compensation expense</t>
    </r>
    <r>
      <rPr>
        <vertAlign val="superscript"/>
        <sz val="9"/>
        <color theme="1"/>
        <rFont val="Calibri"/>
        <family val="2"/>
        <scheme val="minor"/>
      </rPr>
      <t xml:space="preserve"> (3)</t>
    </r>
  </si>
  <si>
    <r>
      <t xml:space="preserve">Adjustment of Acquisition-related items </t>
    </r>
    <r>
      <rPr>
        <vertAlign val="superscript"/>
        <sz val="9"/>
        <color theme="1"/>
        <rFont val="Calibri"/>
        <family val="2"/>
        <scheme val="minor"/>
      </rPr>
      <t>(5)</t>
    </r>
  </si>
  <si>
    <r>
      <t xml:space="preserve">Central and other </t>
    </r>
    <r>
      <rPr>
        <vertAlign val="superscript"/>
        <sz val="9"/>
        <color theme="1"/>
        <rFont val="Calibri"/>
        <family val="2"/>
        <scheme val="minor"/>
      </rPr>
      <t>(6)</t>
    </r>
  </si>
  <si>
    <t>6) Relates to certain adjacencies revenue in different countries in Europe which is not considered part of the Group’s core business.</t>
  </si>
  <si>
    <t>Share based compensation reserve</t>
  </si>
  <si>
    <r>
      <t>Memo:  Intangibles related to the acquisition of Securitas Direct AB in 2011 (for Midholding) and to 2020 Group restructuring (for Topholding)</t>
    </r>
    <r>
      <rPr>
        <i/>
        <vertAlign val="superscript"/>
        <sz val="9"/>
        <rFont val="Calibri"/>
        <family val="2"/>
        <scheme val="minor"/>
      </rPr>
      <t xml:space="preserve"> (8)</t>
    </r>
  </si>
  <si>
    <r>
      <t xml:space="preserve">Trade and other receivables </t>
    </r>
    <r>
      <rPr>
        <vertAlign val="superscript"/>
        <sz val="9"/>
        <color rgb="FF000000"/>
        <rFont val="Calibri"/>
        <family val="2"/>
        <scheme val="minor"/>
      </rPr>
      <t>(2)</t>
    </r>
  </si>
  <si>
    <r>
      <t xml:space="preserve">Total non-current assets </t>
    </r>
    <r>
      <rPr>
        <b/>
        <vertAlign val="superscript"/>
        <sz val="9"/>
        <color rgb="FF000000"/>
        <rFont val="Calibri"/>
        <family val="2"/>
        <scheme val="minor"/>
      </rPr>
      <t>(2)</t>
    </r>
  </si>
  <si>
    <r>
      <t xml:space="preserve">Trade receivables </t>
    </r>
    <r>
      <rPr>
        <vertAlign val="superscript"/>
        <sz val="9"/>
        <color rgb="FF000000"/>
        <rFont val="Calibri"/>
        <family val="2"/>
        <scheme val="minor"/>
      </rPr>
      <t>(2)</t>
    </r>
  </si>
  <si>
    <r>
      <t xml:space="preserve">Prepayments and accrued income </t>
    </r>
    <r>
      <rPr>
        <vertAlign val="superscript"/>
        <sz val="9"/>
        <color rgb="FF000000"/>
        <rFont val="Calibri"/>
        <family val="2"/>
        <scheme val="minor"/>
      </rPr>
      <t>(2)</t>
    </r>
  </si>
  <si>
    <r>
      <t xml:space="preserve">Total current assets </t>
    </r>
    <r>
      <rPr>
        <b/>
        <vertAlign val="superscript"/>
        <sz val="9"/>
        <color rgb="FF000000"/>
        <rFont val="Calibri"/>
        <family val="2"/>
        <scheme val="minor"/>
      </rPr>
      <t>(2)</t>
    </r>
  </si>
  <si>
    <r>
      <t xml:space="preserve">Total assets </t>
    </r>
    <r>
      <rPr>
        <b/>
        <vertAlign val="superscript"/>
        <sz val="9"/>
        <color rgb="FF000000"/>
        <rFont val="Calibri"/>
        <family val="2"/>
        <scheme val="minor"/>
      </rPr>
      <t>(2)</t>
    </r>
  </si>
  <si>
    <r>
      <t xml:space="preserve">Long-term borrowings </t>
    </r>
    <r>
      <rPr>
        <vertAlign val="superscript"/>
        <sz val="9"/>
        <color rgb="FF000000"/>
        <rFont val="Calibri"/>
        <family val="2"/>
        <scheme val="minor"/>
      </rPr>
      <t>(2)</t>
    </r>
  </si>
  <si>
    <r>
      <t xml:space="preserve">Other non-current liabilities </t>
    </r>
    <r>
      <rPr>
        <vertAlign val="superscript"/>
        <sz val="9"/>
        <color rgb="FF000000"/>
        <rFont val="Calibri"/>
        <family val="2"/>
        <scheme val="minor"/>
      </rPr>
      <t>(2)</t>
    </r>
  </si>
  <si>
    <r>
      <t xml:space="preserve">Total non-current liabilities </t>
    </r>
    <r>
      <rPr>
        <b/>
        <vertAlign val="superscript"/>
        <sz val="9"/>
        <color rgb="FF000000"/>
        <rFont val="Calibri"/>
        <family val="2"/>
        <scheme val="minor"/>
      </rPr>
      <t>(2)</t>
    </r>
  </si>
  <si>
    <r>
      <t xml:space="preserve">Short-term borrowings </t>
    </r>
    <r>
      <rPr>
        <vertAlign val="superscript"/>
        <sz val="9"/>
        <color rgb="FF000000"/>
        <rFont val="Calibri"/>
        <family val="2"/>
        <scheme val="minor"/>
      </rPr>
      <t>(2)</t>
    </r>
  </si>
  <si>
    <r>
      <t xml:space="preserve">Accrued expenses and deferred income </t>
    </r>
    <r>
      <rPr>
        <vertAlign val="superscript"/>
        <sz val="9"/>
        <color rgb="FF000000"/>
        <rFont val="Calibri"/>
        <family val="2"/>
        <scheme val="minor"/>
      </rPr>
      <t>(2)</t>
    </r>
  </si>
  <si>
    <r>
      <t xml:space="preserve">Total current liabilities </t>
    </r>
    <r>
      <rPr>
        <b/>
        <vertAlign val="superscript"/>
        <sz val="9"/>
        <color rgb="FF000000"/>
        <rFont val="Calibri"/>
        <family val="2"/>
        <scheme val="minor"/>
      </rPr>
      <t>(2)</t>
    </r>
  </si>
  <si>
    <r>
      <t xml:space="preserve">Total liabilities </t>
    </r>
    <r>
      <rPr>
        <b/>
        <vertAlign val="superscript"/>
        <sz val="9"/>
        <color rgb="FF000000"/>
        <rFont val="Calibri"/>
        <family val="2"/>
        <scheme val="minor"/>
      </rPr>
      <t>(2)</t>
    </r>
  </si>
  <si>
    <r>
      <t xml:space="preserve">Total equity and liabilities </t>
    </r>
    <r>
      <rPr>
        <b/>
        <vertAlign val="superscript"/>
        <sz val="9"/>
        <color rgb="FF000000"/>
        <rFont val="Calibri"/>
        <family val="2"/>
        <scheme val="minor"/>
      </rPr>
      <t>(2)</t>
    </r>
  </si>
  <si>
    <r>
      <t xml:space="preserve">Trade Receivables </t>
    </r>
    <r>
      <rPr>
        <vertAlign val="superscript"/>
        <sz val="9"/>
        <color theme="1"/>
        <rFont val="Calibri"/>
        <family val="2"/>
        <scheme val="minor"/>
      </rPr>
      <t>(3)</t>
    </r>
  </si>
  <si>
    <r>
      <t xml:space="preserve">Financial liability:  Factoring balance </t>
    </r>
    <r>
      <rPr>
        <vertAlign val="superscript"/>
        <sz val="9"/>
        <color theme="1"/>
        <rFont val="Calibri"/>
        <family val="2"/>
        <scheme val="minor"/>
      </rPr>
      <t>(4)</t>
    </r>
  </si>
  <si>
    <r>
      <t xml:space="preserve">Other Prepayments and Deferrals </t>
    </r>
    <r>
      <rPr>
        <vertAlign val="superscript"/>
        <sz val="9"/>
        <color theme="1"/>
        <rFont val="Calibri"/>
        <family val="2"/>
        <scheme val="minor"/>
      </rPr>
      <t>(5)</t>
    </r>
  </si>
  <si>
    <t>5) Restated amount in the Balance Sheet under "Prepayments and accrued income", "Other non-current liabilities" and "Accrued expenses and deferred income". From Q1 2025 onwards the Company does not track this concept.</t>
  </si>
  <si>
    <t>2) Refer to Note 1 “Accounting Policies” in the 2024 full year report. The Group has restated the Q1 2022 - Q3 2024 consolidated statement of financial position and consolidated statement of cash flows to correctly reflect under IFRS9 a pre-existing factoring agreement with a financial institution, where a contractual term changed in 2020. There is no impact on the consolidated income statement or on shareholder’s equity.</t>
  </si>
  <si>
    <r>
      <t>Acquisition multiple</t>
    </r>
    <r>
      <rPr>
        <vertAlign val="superscript"/>
        <sz val="9"/>
        <color theme="1"/>
        <rFont val="Calibri"/>
        <family val="2"/>
        <scheme val="minor"/>
      </rPr>
      <t xml:space="preserve"> (4)</t>
    </r>
  </si>
  <si>
    <t xml:space="preserve">2) SDIs - EBITDA mainly include ongoing transformational projects and restructuring costs. </t>
  </si>
  <si>
    <t>4) SDIs - Retirement of Assets mainly include write-offs of capitalised R&amp;D projects.</t>
  </si>
  <si>
    <r>
      <t xml:space="preserve">SDIs - Share based compensation expense </t>
    </r>
    <r>
      <rPr>
        <vertAlign val="superscript"/>
        <sz val="9"/>
        <color theme="1"/>
        <rFont val="Calibri"/>
        <family val="2"/>
        <scheme val="minor"/>
      </rPr>
      <t>(3)</t>
    </r>
  </si>
  <si>
    <r>
      <t xml:space="preserve">Interest received </t>
    </r>
    <r>
      <rPr>
        <vertAlign val="superscript"/>
        <sz val="9"/>
        <color theme="1"/>
        <rFont val="Calibri"/>
        <family val="2"/>
        <scheme val="minor"/>
      </rPr>
      <t>(3)</t>
    </r>
  </si>
  <si>
    <r>
      <t xml:space="preserve">Interest paid </t>
    </r>
    <r>
      <rPr>
        <vertAlign val="superscript"/>
        <sz val="9"/>
        <color theme="1"/>
        <rFont val="Calibri"/>
        <family val="2"/>
        <scheme val="minor"/>
      </rPr>
      <t>(3)</t>
    </r>
  </si>
  <si>
    <r>
      <t>Interest paid</t>
    </r>
    <r>
      <rPr>
        <vertAlign val="superscript"/>
        <sz val="9"/>
        <color theme="1"/>
        <rFont val="Calibri"/>
        <family val="2"/>
        <scheme val="minor"/>
      </rPr>
      <t xml:space="preserve"> (3)</t>
    </r>
  </si>
  <si>
    <r>
      <t xml:space="preserve">LTM monthly average revenue per user (LTM ARPU) </t>
    </r>
    <r>
      <rPr>
        <vertAlign val="superscript"/>
        <sz val="9"/>
        <color theme="1"/>
        <rFont val="Calibri"/>
        <family val="2"/>
        <scheme val="minor"/>
      </rPr>
      <t>(2)</t>
    </r>
  </si>
  <si>
    <t>Customer acquisition cost (adjusted EBITDA - capex)</t>
  </si>
  <si>
    <r>
      <t xml:space="preserve">Adjusted EPS </t>
    </r>
    <r>
      <rPr>
        <vertAlign val="superscript"/>
        <sz val="9"/>
        <rFont val="Calibri"/>
        <family val="2"/>
        <scheme val="minor"/>
      </rPr>
      <t>(7)</t>
    </r>
  </si>
  <si>
    <t>Adjusted number of shares outstanding at period-end</t>
  </si>
  <si>
    <t>000</t>
  </si>
  <si>
    <r>
      <t xml:space="preserve">Adjusted EPS </t>
    </r>
    <r>
      <rPr>
        <b/>
        <vertAlign val="superscript"/>
        <sz val="9"/>
        <rFont val="Calibri"/>
        <family val="2"/>
        <scheme val="minor"/>
      </rPr>
      <t>(7)</t>
    </r>
  </si>
  <si>
    <t>Weighted average number of shares outstanding at period-end</t>
  </si>
  <si>
    <r>
      <t xml:space="preserve">EPS, basic and diluted </t>
    </r>
    <r>
      <rPr>
        <b/>
        <vertAlign val="superscript"/>
        <sz val="9"/>
        <rFont val="Calibri"/>
        <family val="2"/>
        <scheme val="minor"/>
      </rPr>
      <t>(19)</t>
    </r>
  </si>
  <si>
    <r>
      <t>Total net debt (excl. IFRS 16)</t>
    </r>
    <r>
      <rPr>
        <vertAlign val="superscript"/>
        <sz val="9"/>
        <color theme="1"/>
        <rFont val="Calibri"/>
        <family val="2"/>
        <scheme val="minor"/>
      </rPr>
      <t xml:space="preserve"> (8)</t>
    </r>
  </si>
  <si>
    <r>
      <t xml:space="preserve">Total net debt (incl. IFRS 16) </t>
    </r>
    <r>
      <rPr>
        <vertAlign val="superscript"/>
        <sz val="9"/>
        <color theme="1"/>
        <rFont val="Calibri"/>
        <family val="2"/>
        <scheme val="minor"/>
      </rPr>
      <t>(8)</t>
    </r>
  </si>
  <si>
    <r>
      <t xml:space="preserve">LTM net leverage </t>
    </r>
    <r>
      <rPr>
        <vertAlign val="superscript"/>
        <sz val="9"/>
        <color theme="1"/>
        <rFont val="Calibri"/>
        <family val="2"/>
        <scheme val="minor"/>
      </rPr>
      <t>(9)</t>
    </r>
  </si>
  <si>
    <r>
      <t xml:space="preserve">L2QA net leverage </t>
    </r>
    <r>
      <rPr>
        <vertAlign val="superscript"/>
        <sz val="9"/>
        <color theme="1"/>
        <rFont val="Calibri"/>
        <family val="2"/>
        <scheme val="minor"/>
      </rPr>
      <t>(10)</t>
    </r>
  </si>
  <si>
    <r>
      <t xml:space="preserve">Repayment of lease liability </t>
    </r>
    <r>
      <rPr>
        <vertAlign val="superscript"/>
        <sz val="9"/>
        <color theme="1"/>
        <rFont val="Calibri"/>
        <family val="2"/>
        <scheme val="minor"/>
      </rPr>
      <t>(11)</t>
    </r>
  </si>
  <si>
    <r>
      <t xml:space="preserve">Change in working capital </t>
    </r>
    <r>
      <rPr>
        <vertAlign val="superscript"/>
        <sz val="9"/>
        <color theme="1"/>
        <rFont val="Calibri"/>
        <family val="2"/>
        <scheme val="minor"/>
      </rPr>
      <t>(12)</t>
    </r>
  </si>
  <si>
    <r>
      <t>Change in borrowings and group contributions (excl. repayment of lease liability)</t>
    </r>
    <r>
      <rPr>
        <vertAlign val="superscript"/>
        <sz val="9"/>
        <color theme="1"/>
        <rFont val="Calibri"/>
        <family val="2"/>
        <scheme val="minor"/>
      </rPr>
      <t xml:space="preserve"> (11)</t>
    </r>
  </si>
  <si>
    <r>
      <t xml:space="preserve">SDIs - EBITDA </t>
    </r>
    <r>
      <rPr>
        <vertAlign val="superscript"/>
        <sz val="9"/>
        <rFont val="Calibri"/>
        <family val="2"/>
        <scheme val="minor"/>
      </rPr>
      <t>(13)</t>
    </r>
  </si>
  <si>
    <r>
      <t xml:space="preserve">SDIs - Share based compensation expense </t>
    </r>
    <r>
      <rPr>
        <vertAlign val="superscript"/>
        <sz val="9"/>
        <color theme="1"/>
        <rFont val="Calibri"/>
        <family val="2"/>
        <scheme val="minor"/>
      </rPr>
      <t>(14)</t>
    </r>
  </si>
  <si>
    <r>
      <t xml:space="preserve">Adjustment of acquisition-related Items </t>
    </r>
    <r>
      <rPr>
        <vertAlign val="superscript"/>
        <sz val="9"/>
        <rFont val="Calibri"/>
        <family val="2"/>
        <scheme val="minor"/>
      </rPr>
      <t>(16)</t>
    </r>
  </si>
  <si>
    <r>
      <t xml:space="preserve">SDIs - EBITDA add-back </t>
    </r>
    <r>
      <rPr>
        <vertAlign val="superscript"/>
        <sz val="9"/>
        <rFont val="Calibri"/>
        <family val="2"/>
        <scheme val="minor"/>
      </rPr>
      <t>(13)</t>
    </r>
  </si>
  <si>
    <r>
      <t xml:space="preserve">SDIs - Share based compensation expense  </t>
    </r>
    <r>
      <rPr>
        <vertAlign val="superscript"/>
        <sz val="9"/>
        <color theme="1"/>
        <rFont val="Calibri"/>
        <family val="2"/>
        <scheme val="minor"/>
      </rPr>
      <t>(14)</t>
    </r>
  </si>
  <si>
    <r>
      <t xml:space="preserve">SDIs - Asset retirements add-back  </t>
    </r>
    <r>
      <rPr>
        <vertAlign val="superscript"/>
        <sz val="9"/>
        <rFont val="Calibri"/>
        <family val="2"/>
        <scheme val="minor"/>
      </rPr>
      <t>(15)</t>
    </r>
  </si>
  <si>
    <r>
      <t xml:space="preserve">Adjustment of acquisition-related Items add-back </t>
    </r>
    <r>
      <rPr>
        <vertAlign val="superscript"/>
        <sz val="9"/>
        <rFont val="Calibri"/>
        <family val="2"/>
        <scheme val="minor"/>
      </rPr>
      <t>(16)</t>
    </r>
  </si>
  <si>
    <r>
      <t xml:space="preserve">SDIs - Financial items add-back </t>
    </r>
    <r>
      <rPr>
        <vertAlign val="superscript"/>
        <sz val="9"/>
        <rFont val="Calibri"/>
        <family val="2"/>
        <scheme val="minor"/>
      </rPr>
      <t>(17)</t>
    </r>
  </si>
  <si>
    <r>
      <t xml:space="preserve">SDI tax items affecting net profit or loss </t>
    </r>
    <r>
      <rPr>
        <vertAlign val="superscript"/>
        <sz val="9"/>
        <rFont val="Calibri"/>
        <family val="2"/>
        <scheme val="minor"/>
      </rPr>
      <t>(18)</t>
    </r>
  </si>
  <si>
    <t>8) Total net debt (excl. IFRS 16) calculated as the sum of financial indebtedness, defined as interest-bearing debt from external counterparties, excluding accrued interest, lease liabilities and factoring liabilities, less the sum of available cash and financial receivables. Total net debt (incl. IFRS 16) calculated on the same basis but including lease liabilities.</t>
  </si>
  <si>
    <t>12) Refer to note 1 of the Midholding 2024 full year report. The Group has restated the 2020-2023 consolidated statement of financial position and consolidated statement of cash flows to correctly reflect under IFRS9 a pre-existing factoring agreement with a financial institution, where a contractual term changed in 2020. There is no impact on the consolidated income statement or on shareholder’s equity.</t>
  </si>
  <si>
    <t>17) SDIs - Financial items mainly include revaluation of financial assets and liabilities and costs associated to changes in our capital structure. SDIs - Financial items started to be reported in 2017.</t>
  </si>
  <si>
    <t xml:space="preserve">18) SDI tax items affecting net profit or loss include the tax impact of SDIs and adjustment of acquisition-related items affecting net profit or loss. </t>
  </si>
  <si>
    <t>7) Adjusted earnings per share (EPS) is calculated based on the total number of Verisure plc shares following completion of the listing on Nasdaq Stockholm on 8 October 2025 and includes the issuance of new shares the same day. The amount of shares outstanding at 8 October 2025, including the shares issued the same day, has also been applied to the comparative periods.</t>
  </si>
  <si>
    <t>19) Earnings per share (EPS), basic and diluted, is calculated based on the weighted average number of outstanding shares in the period. The outstanding number of shares prior to the listing on Nasdaq Stockholm on 8 October 2025 is based on the total number of Verisure plc shares (800,000,000) at the time of listing. The amount of shares prior to the listing on Nasdaq Stockholm has also been applied to the comparative periods.</t>
  </si>
  <si>
    <t xml:space="preserve">13) SDIs - EBITDA mainly reflects ongoing transformational projects and restructuring costs. </t>
  </si>
  <si>
    <t>15) SDIs - Asset retirements mainly reflects write-offs of capitalised R&amp;D projects.</t>
  </si>
  <si>
    <t>Cash Conversion</t>
  </si>
  <si>
    <t>The ratio of Customer acquisition Cost and Portfolio services Adjusted EBITDA less Portfolio services capital expenditures.</t>
  </si>
  <si>
    <t>Portfolio reinvestment rate</t>
  </si>
  <si>
    <t>3) ROCE defined as LTM Adjusted EBIT / Average capital employed in the last four quarters.</t>
  </si>
  <si>
    <t>Q1 2026</t>
  </si>
  <si>
    <t>Jan-Mar 26</t>
  </si>
  <si>
    <t>Employee Benefit Trusts</t>
  </si>
  <si>
    <r>
      <t xml:space="preserve">SDIs - Asset retirements </t>
    </r>
    <r>
      <rPr>
        <vertAlign val="superscript"/>
        <sz val="9"/>
        <rFont val="Calibri"/>
        <family val="2"/>
        <scheme val="minor"/>
      </rPr>
      <t>(4)</t>
    </r>
  </si>
  <si>
    <t>4) SDIs - Asset retirements mainly include write-offs of a capitalised R&amp;D project.</t>
  </si>
  <si>
    <t xml:space="preserve">Operating profit, excluding depreciation and amortisation, asset retirements and separately disclosed items for the Adjacencies segment. </t>
  </si>
  <si>
    <t xml:space="preserve">Operating profit, excluding depreciation and amortisation, asset retirements and separately disclosed items for the Customer Acquisition segment. </t>
  </si>
  <si>
    <t xml:space="preserve">Operating profit, excluding depreciation and amortisation, asset retirements and separately disclosed items for the Portfolio Services segment. </t>
  </si>
  <si>
    <r>
      <t xml:space="preserve">SDIs - Asset retirements </t>
    </r>
    <r>
      <rPr>
        <vertAlign val="superscript"/>
        <sz val="9"/>
        <rFont val="Calibri"/>
        <family val="2"/>
        <scheme val="minor"/>
      </rPr>
      <t>(15)</t>
    </r>
  </si>
  <si>
    <r>
      <t xml:space="preserve">Change in revolving credit facility </t>
    </r>
    <r>
      <rPr>
        <vertAlign val="superscript"/>
        <sz val="9"/>
        <color theme="1"/>
        <rFont val="Calibri"/>
        <family val="2"/>
        <scheme val="minor"/>
      </rPr>
      <t>(4)</t>
    </r>
  </si>
  <si>
    <r>
      <t xml:space="preserve">Change in factoring liabilities </t>
    </r>
    <r>
      <rPr>
        <vertAlign val="superscript"/>
        <sz val="9"/>
        <color theme="1"/>
        <rFont val="Calibri"/>
        <family val="2"/>
        <scheme val="minor"/>
      </rPr>
      <t>(4)</t>
    </r>
  </si>
  <si>
    <r>
      <t xml:space="preserve">Change in other borrowings </t>
    </r>
    <r>
      <rPr>
        <vertAlign val="superscript"/>
        <sz val="9"/>
        <color theme="1"/>
        <rFont val="Calibri"/>
        <family val="2"/>
        <scheme val="minor"/>
      </rPr>
      <t>(4)</t>
    </r>
  </si>
  <si>
    <r>
      <t xml:space="preserve">Change in borrowings </t>
    </r>
    <r>
      <rPr>
        <vertAlign val="superscript"/>
        <sz val="9"/>
        <color theme="1"/>
        <rFont val="Calibri"/>
        <family val="2"/>
        <scheme val="minor"/>
      </rPr>
      <t>(2)(4)</t>
    </r>
  </si>
  <si>
    <r>
      <t xml:space="preserve">Cash flow from change in working capital </t>
    </r>
    <r>
      <rPr>
        <vertAlign val="superscript"/>
        <sz val="9"/>
        <color theme="1"/>
        <rFont val="Calibri"/>
        <family val="2"/>
        <scheme val="minor"/>
      </rPr>
      <t>(5)</t>
    </r>
  </si>
  <si>
    <r>
      <t xml:space="preserve">Cash flow from financing activities </t>
    </r>
    <r>
      <rPr>
        <vertAlign val="superscript"/>
        <sz val="9"/>
        <color theme="1"/>
        <rFont val="Calibri"/>
        <family val="2"/>
        <scheme val="minor"/>
      </rPr>
      <t>(6)</t>
    </r>
  </si>
  <si>
    <t>5) Restated amount in the Cash Flow under "Cash flow from change in working capital" (change in trade receivables and change in other payables).  From Q1 2025 onwards the Company does not track this concept.</t>
  </si>
  <si>
    <t>6) Restated amount in the Cash Flow under "Cash flow from financing activities".  From Q1 2025 onwards the Company does not track this concept.</t>
  </si>
  <si>
    <t>5) Restated amount in the Cash Flow under "Cash flow from change in working capital" (change in trade receivables and change in other payables).</t>
  </si>
  <si>
    <t>6) Restated amount in the Cash Flow under "Cash flow from financing activities".</t>
  </si>
  <si>
    <t xml:space="preserve">2) Refer to Note 1 “Accounting Policies” in the 2024 full year report. The Group has restated the 2020-2023 consolidated statement of financial position and consolidated statement of cash flows to correctly reflect under IFRS9 a pre-existing factoring agreement with a financial institution, where a contractual term changed in 2020. There is no impact on the consolidated income statement or on shareholder’s equity. </t>
  </si>
  <si>
    <t>Disposal of other investments</t>
  </si>
  <si>
    <t xml:space="preserve">Customer acquisition other revenue </t>
  </si>
  <si>
    <t>Free cash flow</t>
  </si>
  <si>
    <t>Adjusted Net profit or (loss)</t>
  </si>
  <si>
    <t>Adjusted Operating Cash Flow</t>
  </si>
  <si>
    <t>Adjusted Operating Cash Flow before portfolio growth (as defined below) less organic portfolio growth investment (the difference between the number of new customers and the number of cancellations, multiplied by CPA).</t>
  </si>
  <si>
    <t>Adjusted Operating Cash Flow before portfolio growth</t>
  </si>
  <si>
    <t>Annualised recurring revenue (ARR) - previous definition</t>
  </si>
  <si>
    <t>Adjusted operating cash flow less taxes paid, net interest paid and other financial items, and EBITDA SDIs. The measure excludes cash flows relating to M&amp;A activity, changes in borrowings, and distributions to shareholders.</t>
  </si>
  <si>
    <t>Total number of subscribers in our portfolio at the end of the period, multiplied by the last twelve months (LTM) average revenue per user (ARPU as defined below), multiplied by 12 months.</t>
  </si>
  <si>
    <t>Operating profit, excluding acquisition-related items, share-based compensation expenses and separately disclosed items.
Acquisition-related items relate to the amortisation and depreciation impact on Operating profit mainly from the 2020 Business Combination¹. This impact is excluded from operating profit to better reflect underlying business performance absent the 2020 Business Combination¹</t>
  </si>
  <si>
    <t>Adjusted EBIT divided by revenue.</t>
  </si>
  <si>
    <t>Operating profit, excluding depreciation, amortisation, and asset retirements, separately disclosed items and share-based compensation.</t>
  </si>
  <si>
    <t>Operating profit, excluding depreciation, amortisation and asset retirements.</t>
  </si>
  <si>
    <t>Adjusted EBITDA divided by revenue.</t>
  </si>
  <si>
    <t>Adjusted EBITDA incl. SDIs divided by revenue.</t>
  </si>
  <si>
    <t>Net profit or (loss) for the period attributable to the shareholders of the parent company, before acquisition-related items, share-based compensation expenses and separately disclosed items including the tax impact of these components, divided by the weighted average number of shares for the period. Acquisition-related items relate to the amortisation and depreciation impact on net profit mainly from the 2020 Business Combination¹. This impact is excluded to better reflect the underlying net profit absent the 2020 Business Combination¹.</t>
  </si>
  <si>
    <t>Adjusted Net profit or (loss) is defined as net profit or (loss) for the period, before acquisition-related items, share-based compensation expenses, and separately disclosed items (net of tax). Acquisition-related items relate to the amortisation and depreciation impact in net profit absent historic business combinations¹.</t>
  </si>
  <si>
    <t>Total number of subscribers in our portfolio at the end of the period, multiplied by the last three months average revenue per user (ARPU, as defined below), multiplied by 12 months.</t>
  </si>
  <si>
    <t>Adjusted Operating Cash Flow divided by Adjusted EBIT.</t>
  </si>
  <si>
    <t>Net cash investment to acquire a subscriber, including costs related to the marketing and sales process, installation of the alarm system, costs of alarm system products and overhead expenses for the Customer Acquisition process. The metric is calculated net of revenue from security audit and installation fees charged to the subscriber and represents the sum of Adjusted EBITDA plus capital expenditures in our Customer Acquisition segment on average for every subscriber acquired.</t>
  </si>
  <si>
    <t>Customer Acquisition Adjusted EBITDA divided by Customer Acquisition revenue.</t>
  </si>
  <si>
    <t>Total net debt divided by the last 12 months' Adjusted EBITDA.</t>
  </si>
  <si>
    <t>Portfolio Services Adjusted EBITDA divided by Portfolio Services revenue.</t>
  </si>
  <si>
    <t>Separately disclosed items (SDIs) are income and costs that have been recognised in the consolidated income statement which management believes, due to their nature, collective size or incident, should be disclosed separately to give a more comparable view of the year-on-year financial performance.</t>
  </si>
  <si>
    <t>Sum of financial indebtedness, defined as interest bearing debt from external counterparties, lease liabilities, excluding accrued interest and liabilities from qualified receivables financing, less the sum of available cash and financial receivables.</t>
  </si>
  <si>
    <t>Q2 2026</t>
  </si>
  <si>
    <t>Apr-Jun 26</t>
  </si>
  <si>
    <t>Initial investment made to acquire a new customer (CPA, as defined below) divided by the annualised monthly Adjusted EBITDA per subscriber (EPC, as defined below).</t>
  </si>
  <si>
    <t>Adjusted EBIT, add-back depreciation, amortisation and asset retirements, Customer acquisition Adjusted EBITDA, less capital expenditures, repayment of lease liabilities, and change in working capital for the period, after the attrition replacement investment (the number of cancellations multiplied by CPA).</t>
  </si>
  <si>
    <t>1) In December 2020, Hellman &amp; Friedman reviewed and extended its long-term commitment to Verisure by completing the transfer of its indirect shareholdings in Verisure, from Hellman &amp; Friedman Capital Partners VII, L.P. to certain new Hellman &amp; Friedman managed entities, including Hellman &amp; Friedman Capital Partners IX, L.P. In accordance with IFRS 3: Business Combinations, this transfer of shareholdings resulted in a change in control and a significant uplift in asset values due to the fair valuation adjustments at the time of the transfer. The fair value adjusted assets, defined as acquisition-related items, are depreciated and amortised over their useful lives (when applicable) in the consolidated financial statements of the Group. Since this transfer of indirect shareholdings did not have any impact on the underlying Verisure trading activities, and in order to present in a more transparent view, the depreciation and amortisation charges arising on these new / incremental acquisition-related items have been excluded when presenting Adjusted EBIT, Adjusted profit or (loss) and Adjusted EPS.</t>
  </si>
  <si>
    <t>Number of cancellations in the quarter, annualised and divided by the average number of subscribers in the quarter.</t>
  </si>
  <si>
    <t>Number of cancellations in the last 12 months, divided by the average number of subscribers during the last 12 months.</t>
  </si>
  <si>
    <t>9) Ratio of Last Twelve Months’ (LTM) Adjusted EBITDA and Total net debt. Ratio is calculated excluding IFRS 16 leases until 2020 and including IFRS 16 leases from 2021 onwards. Factoring arrangement not included. See the tab "Annual BS" for factoring arrangement values.</t>
  </si>
  <si>
    <t>10) Ratio of Last Two Quarters Annualised (L2QA) Adjusted EBITDA (including FOG savings) and Total net debt. Ratio is calculated excluding IFRS 16 leases until 2020 and including IFRS 16 leases from 2021 onwards. Factoring arrangement not included. See the tab "Annual BS" for factoring arrangement values. FOG savings refer to adjustments according to the Senior facilities agreement (SFA) from anticipated incremental cost savings under the FOG program.</t>
  </si>
  <si>
    <t>4) Until 2018 operating lease costs were reported as operating expenses above EBITDA. From 2019 onwards, the Group adopted IFRS 16 accounting guidelines. More information can be found in Note 11 of Verisure´s Annual Report.</t>
  </si>
  <si>
    <t>9) Ratio of last twelve months’ (LTM) Adjusted EBITDA and our Total net debt. Ratio is calculated excluding IFRS 16 leases until 2020 and including IFRS 16 leases from 2021 onwards. Factoring arrangement not included. See the tab "Quarterly BS" for factoring arrangement values.</t>
  </si>
  <si>
    <t>10) Ratio of last two quarters annualised (L2QA) Adjusted EBITDA (including FOG savings) and our Total net debt. Ratio is calculated excluding IFRS 16 leases until 2020 and including IFRS 16 leases from 2021 onwards. Factoring arrangement not included. See the tab "Annual BS" for factoring arrangement values. FOG savings refer to adjustments according to the Senior facilities agreement (SFA) from anticipated incremental cost savings under the FOG program.</t>
  </si>
  <si>
    <t>11) Until 2018, operating lease costs were reported as operating expenses above EBITDA. From 2019 onwards, the Group adopted IFRS 16 leases. More information can be found in Note 11 of Verisure´s 2019 Midholding Annual Report.</t>
  </si>
  <si>
    <t>Verisure plc Trending Schedule</t>
  </si>
  <si>
    <t>Verisure plc</t>
  </si>
  <si>
    <t>1) The trending schedule reflects figures from Verisure Midholding AB ("Midholding") prior to 2021, Verisure Group Topholding AB ("Topholding") from 2021 to 2024, and Verisure plc in 2025. Topholding was incorporated at the end of 2020, becoming the sole shareholder of Midholding. In 2025, Verisure plc was created and became the new shareholder of Topholding, serving as the Group’s publicly-listed entity. The primary distinction between Midholding and Topholding's reported figures lies in Topholding's recognition of significant acquisition-related intangible assets (primarily Goodwill, Customer Portfolio, and Other Intangible Assets) at fair value on its Balance Sheet at the time of incorporation, along with a corresponding increase in Equity. This results in higher reported Depreciation &amp; Amortization (D&amp;A) for Topholding due to the amortization of these intangible assets, consequently leading to differences in operating profit and net income in the Income Statement. There is no material difference between Topholding’s and Verisure plc’s reporting figures, and the underlying business performance remains consistent across all entities.</t>
  </si>
  <si>
    <t>14) SDIs - Share based compensation expense reflects costs from equity-based long-term incentive plans. See Note 5 of the Verisure plc 2025 full year report for details</t>
  </si>
  <si>
    <t xml:space="preserve">3) SDIs - Share based compensation expense include the costs associated with equity-based long-term incentive plans. Refer to Note 5 of the Verisure plc 2025 full year report. </t>
  </si>
  <si>
    <t>1) The trending schedule presents figures for Verisure Group Topholding AB ("Topholding") up to Q3 2025 and for Verisure plc in Q4 2025 and onwards. Verisure plc, established in 2025 as the Group's publicly-listed entity, became the new shareholder of Topholding. There are no material differences in reporting figures or underlying business performance between Topholding and Verisure plc.</t>
  </si>
  <si>
    <t>3) SDIs - Share based compensation expense reflects costs from equity-based long-term incentive plans. See Note 5 of the Verisure plc 2025 full year report for details.</t>
  </si>
  <si>
    <t>IMPORTANT: You must read the following before any further use of this Information. The Information is provided to the recipient of this document (any such person being a “Recipient”) subject to this disclaimer. 
The Information is being provided by Verisure plc (the “Company” and together with its subsidiaries, the “Group”) and has not been independently verified. 
For the purposes of this notice, “Information” shall mean and include the information in this document, any oral presentation of this document by any person, any question-and-answer session, hard copies of this document and any materials distributed at any such presentation or in connection with this document.
THE INFORMATION DOES NOT CONSTITUTE OR FORM PART OF, AND SHOULD NOT BE CONSTRUED AS, AN OFFER OR INVITATION TO SUBSCRIBE FOR, UNDERWRITE OR OTHERWISE ACQUIRE, ANY SECURITIES OF THE COMPANY OR ANY SUBSIDIARY OF, OR AFFILIATE RELATED TO, THE COMPANY OR ANY MEMBER OF THE GROUP, NOR SHOULD IT OR ANY PART OF IT FORM THE BASIS OF, OR BE RELIED UPON IN CONNECTION WITH, ANY CONTRACT TO PURCHASE OR SUBSCRIBE FOR ANY SECURITIES OF THE COMPANY OR ANY SUBSIDIARY OF AFFILIATE OR FINANCE COMPANY OF, OR RELATED TO, THE COMPANY OR THE GROUP, NOR SHALL IT OR ANY PART OF IT FORM THE BASIS OF, OR BE RELIED UPON IN CONNECTION WITH, ANY CONTRACT OR COMMITMENT WHATSOEVER. THIS INFORMATION (OR ANY PART OF IT) MAY NOT BE REPRODUCED OR REDISTRIBUTED, PASSED ON, OR THE CONTENTS OTHERWISE DIVULGED, DIRECTLY OR INDIRECTLY, TO ANY OTHER PERSON OR PUBLISHED IN WHOLE OR IN PART FOR ANY PURPOSE.
Confirmation of your representation: the Recipient understands that in order to be eligible to access this Information, the Recipient must be (i) a non-U.S. person that is outside the United States (within the meaning of Regulation S (“Regulation S”) under the Securities Act of 1933 (“Securities Act”)) or (ii) a qualified institutional buyer (“QIB”) in accordance with Rule 144A under the Securities Act (“Rule 144A”), and by accessing this Information, the Recipient warrants that it is (i) a non-U.S. person that is outside the United States (within the meaning of Regulation S) or (ii) a QIB. The Recipient further understands that in order to be eligible to access this Information, the Recipient must be a person: (i) who has professional experience in matters relating to investments being defined in Article 19(5) of the United Kingdom Financial Services and Markets Act 2000 (Financial Promotion) Order 2005 (as amended) (the “Order”), (ii who falls within Article 49(2)(a)-(d) of the Order, or (iii) to whom this Information may otherwise lawfully be communicated (all such persons together being referred to as “Relevant Persons”).
Any Recipients of this Information in any jurisdictions outside the United Kingdom should inform themselves about and observe any applicable legal requirements. Any failure to comply with these restrictions may constitute a violation of the laws of any such other jurisdiction. In particular, neither this Information nor any copy hereof may be taken or transmitted into the United States or distributed, directly or indirectly, into the United States or to any U.S. person within the meaning of Regulation S.
This Information relating to the Group has been prepared for information purposes only. This Information does not purport to contain all information that may be required by any party to assess the Group, its business, financial condition, results of operations and prospects for any purpose. This Information may not be disclosed, reproduced, disseminated, quoted or referred to, in whole or in part, without the prior written express consent of the Company and may not be used for any other purpose. None of the Company, or any of its shareholders, affiliates, subsidiaries, or employees, directors, representatives, officers, agents or advisers (collectively, the “representatives”), shall have any liability whatsoever (in negligence or otherwise) for any loss howsoever arising from any use of this Information or its contents or otherwise arising in connection with this Information. 
The Information should not be construed as legal, tax, accounting or investment advice, representation or a personal recommendation. This Information is not intended to form the basis of any investment decision, financial opinion or investment advice.
Nothing in the Information should be deemed to be “forward looking”. Past performance cannot be relied on as a guide to future performance. Nothing in the Information is intended to be a profit forecast. In addition, even if the results of operations, financial condition and liquidity of the Group, and the development of the industry in which the Group operates, are consistent with the figures set out in this Information, those results or developments may not be indicative of results or developments in subsequent periods.
All or parts of the Information may be unaudited and based on internal company records. It is intended that certain of these numbers will be subject to audit in due course. Once they have been audited such numbers may be subject to amendment and the final numbers may differ from those set out in the Information. Until such time as that audit is complete and any final numbers are published, no reliance shall be placed on, such numbers. The Company and its representatives shall not be liable in any way in respect of, such numbers. This Information has not been reviewed or approved by any regulatory or supervisory authority.
Certain financial data included in these materials consists of “non-IFRS financial measures”. These non-IFRS financial measures, as defined by the Company, may not be comparable to similarly-titled measures as presented by other companies, nor should they be considered as an alternative to the historical financial results or other indicators of the performance based on IFRS. 
Certain figures contained in this Information, including financial information, have been subject to rounding adjustments. Accordingly, in certain instances, the sum or percentage change of the numbers contained in this Information may not conform exactly to the total figure given.
The Company and its representatives expressly disclaim, to the fullest extent permitted by law, any and all liability based, in whole or in part, on this Information or any information contained herein or any other written or oral communication transmitted or made available to the Recipient or its affiliates or representatives, including, without limitation, with respect to errors therein or omissions therefrom. By accessing this Information, you will be taken to have represented, warranted and undertaken that you are a Relevant Person and that you have read, understood and fully agreed to be bound by the terms and limitations set forth in the disclaimer above.  This Information does not constitute or form part of an invitation or offer to any person to underwrite, subscribe for or otherwise acquire any securities (debt or equity) in the Company or any of its affiliates.</t>
  </si>
  <si>
    <t>5) Adjustment of acquisition-related items relate to amortisation and depreciation included in net profit or (loss), mainly resulting from the 2020 Business Combination. See Verisure plc 2025 full year report for additional details.</t>
  </si>
  <si>
    <t>5) Adjustment of acquisition-related items mainly includes amortisation of acquisition-related intangible assets, primarily related to customer portfolio intangibles acquired in 2011 from Securitas Direct Group (in the case of Midholding numbers) and to amortisation and depreciation included in net profit or (loss), mainly resulting from the 2020 Business Combination (in the case of Topholding and Verisure plc numbers). See Verisure plc 2025 full year report for additional details on the latter.</t>
  </si>
  <si>
    <t>16) Adjustment of acquisition-related items mainly includes amortisation of acquisition-related intangible assets, primarily related to customer portfolio intangibles acquired in 2011 from Securitas Direct Group (in the case of Midholding numbers) and to amortisation and depreciation included in net profit or (loss), mainly resulting from the 2020 Business Combination (in the case of Topholding and Verisure plc numbers). See Verisure plc 2025 full year report for additional details on the latter.</t>
  </si>
  <si>
    <t>8) For Verisure Midholding AB, this includes goodwill, customer portfolio (acquired customer contracts), and other intangible assets (technology rights, tradenames, etc.) arising from the 2011 acquisition of Securitas Direct AB. For Verisure Group Topholding AB and Verisure plc, it includes significant intangible assets recognized at fair value following the 2020 Business Combination, where Verisure Group Topholding AB was incorporated and a change in control occurred from an IFRS perspective. See Verisure plc 2025 full year report for additional details.</t>
  </si>
  <si>
    <t>3) Restated amount in the Balance Sheet under "Trade and other receivables" and "Trade receivables", which consists of trade receivables and long-term prepaid interest expense from the factoring agreement.</t>
  </si>
  <si>
    <r>
      <t xml:space="preserve">Annualised recurring revenue (ARR) - previous definition </t>
    </r>
    <r>
      <rPr>
        <vertAlign val="superscript"/>
        <sz val="9"/>
        <color theme="1"/>
        <rFont val="Calibri"/>
        <family val="2"/>
        <scheme val="minor"/>
      </rPr>
      <t>(2)</t>
    </r>
  </si>
  <si>
    <t>2) Annualised Recurring Revenue (ARR) is defined as the product of Total Subscribers at the End of Period (EoP), Last Twelve Months (LTM) Average Revenue Per User (ARPU), and 12. ARPU primarily comprises recurring subscription fees, along with a small component of additional services provided to existing customers. LTM ARPU is calculated by dividing the LTM portfolio services revenue by the LTM monthly average number of subscribers, and then dividing that result by 12.</t>
  </si>
  <si>
    <t>2) Annualised Recurring Revenue (ARR) is defined as the product of Total Subscribers at the End of Period (EoP), Last Twelve Months (LTM) Average Revenue Per User (ARPU), and 12. ARPU primarily comprises recurring subscription fees, along with a small component of additional services provided to existing customers. LTM ARPU is calculated by dividing the LTM portfolio services revenue by the LTM monthly average number of subscribers, and then dividing that result by 12. The Group updated how it defines ARR. By including LTM trailing ARPU, rather than annualising the reporting quarter, the metric is more stable against quarterly seasonality, particularly price increases and upgrade propensity. Please refer to section "Alternative performance measures and other performance metrics" in the Q1 2026 report for further information.</t>
  </si>
  <si>
    <t>5) Portfolio reinvestment rate is defined as customer acquisition cost (customer acquisition adjusted EBITDA + customer acquisition capex) / (portfolio services adjusted EBITDA – portfolio services capex).</t>
  </si>
  <si>
    <r>
      <t>Memo:  Intangibles related to the 2020 Business Combination</t>
    </r>
    <r>
      <rPr>
        <i/>
        <vertAlign val="superscript"/>
        <sz val="9"/>
        <color theme="1"/>
        <rFont val="Calibri"/>
        <family val="2"/>
        <scheme val="minor"/>
      </rPr>
      <t xml:space="preserve"> (8)</t>
    </r>
  </si>
  <si>
    <t>8) Intangible assets recognized at fair value following the 2020 Business Combination, where Verisure Group Topholding AB was incorporated and a change in control occurred from an IFRS perspective. See Verisure plc 2025 full year report for additional details.</t>
  </si>
  <si>
    <t>Updated as of Q2 2026</t>
  </si>
  <si>
    <t>3) In accordance with IFRS18, interest received will be included in cash flow from investing activities from Q4 2025 onwards, while interest paid will continue to be reported separately within cash flow from financing activities. Prior periods have not been restated and are presented as previously reported.</t>
  </si>
  <si>
    <t>4)  From Q2 2025 onwards, the Group reported “Change in borrowings” across three lines: “Change in revolving credit facility", “Repayment of lease liability" and “Change in other borrowings” (which included changes in factoring liabilities). From Q1 2026 onwards, “Change in borrowings” is presented across four lines, following the separate disclosure of “Change in factoring liabilities”. Prior periods have not been restated and are presented as previously reported.</t>
  </si>
  <si>
    <t>4) From 2025 onwards, the Group reports "Change in borrowings" across three lines: "Change in revolving credit facility", "Repayment of lease liability" and "Change in other borrowings". Prior periods have not been restated and are presented as previously reported.</t>
  </si>
  <si>
    <r>
      <t>Free cash flow</t>
    </r>
    <r>
      <rPr>
        <b/>
        <vertAlign val="superscript"/>
        <sz val="9"/>
        <rFont val="Calibri"/>
        <family val="2"/>
        <scheme val="minor"/>
      </rPr>
      <t xml:space="preserve"> (14)</t>
    </r>
  </si>
  <si>
    <r>
      <t xml:space="preserve">SDIs - Share based compensation expense </t>
    </r>
    <r>
      <rPr>
        <vertAlign val="superscript"/>
        <sz val="9"/>
        <color theme="1"/>
        <rFont val="Calibri"/>
        <family val="2"/>
        <scheme val="minor"/>
      </rPr>
      <t>(15)</t>
    </r>
  </si>
  <si>
    <r>
      <t xml:space="preserve">Adjustment of acquisition-related Items </t>
    </r>
    <r>
      <rPr>
        <vertAlign val="superscript"/>
        <sz val="9"/>
        <rFont val="Calibri"/>
        <family val="2"/>
        <scheme val="minor"/>
      </rPr>
      <t>(17)</t>
    </r>
  </si>
  <si>
    <r>
      <t xml:space="preserve">SDIs - Asset retirements </t>
    </r>
    <r>
      <rPr>
        <vertAlign val="superscript"/>
        <sz val="9"/>
        <rFont val="Calibri"/>
        <family val="2"/>
        <scheme val="minor"/>
      </rPr>
      <t>(16)</t>
    </r>
  </si>
  <si>
    <r>
      <t xml:space="preserve">SDIs - Share based compensation expense add-back </t>
    </r>
    <r>
      <rPr>
        <vertAlign val="superscript"/>
        <sz val="9"/>
        <color theme="1"/>
        <rFont val="Calibri"/>
        <family val="2"/>
        <scheme val="minor"/>
      </rPr>
      <t>(15)</t>
    </r>
  </si>
  <si>
    <r>
      <t xml:space="preserve">SDIs - Asset retirements add-back  </t>
    </r>
    <r>
      <rPr>
        <vertAlign val="superscript"/>
        <sz val="9"/>
        <rFont val="Calibri"/>
        <family val="2"/>
        <scheme val="minor"/>
      </rPr>
      <t>(16)</t>
    </r>
  </si>
  <si>
    <r>
      <t xml:space="preserve">Adjustment of acquisition-related Items add-back </t>
    </r>
    <r>
      <rPr>
        <vertAlign val="superscript"/>
        <sz val="9"/>
        <rFont val="Calibri"/>
        <family val="2"/>
        <scheme val="minor"/>
      </rPr>
      <t>(17)</t>
    </r>
  </si>
  <si>
    <r>
      <t xml:space="preserve">SDIs - Financial items add-back </t>
    </r>
    <r>
      <rPr>
        <vertAlign val="superscript"/>
        <sz val="9"/>
        <rFont val="Calibri"/>
        <family val="2"/>
        <scheme val="minor"/>
      </rPr>
      <t>(18)</t>
    </r>
  </si>
  <si>
    <r>
      <t xml:space="preserve">SDI tax items affecting net profit or loss </t>
    </r>
    <r>
      <rPr>
        <vertAlign val="superscript"/>
        <sz val="9"/>
        <rFont val="Calibri"/>
        <family val="2"/>
        <scheme val="minor"/>
      </rPr>
      <t>(19)</t>
    </r>
  </si>
  <si>
    <r>
      <t xml:space="preserve">EPS, basic and diluted </t>
    </r>
    <r>
      <rPr>
        <b/>
        <vertAlign val="superscript"/>
        <sz val="9"/>
        <rFont val="Calibri"/>
        <family val="2"/>
        <scheme val="minor"/>
      </rPr>
      <t>(20)</t>
    </r>
  </si>
  <si>
    <t>15) SDIs - Share based compensation expense reflects costs from equity-based long-term incentive plans. See Note 5 of the Verisure plc 2025 full year report for details.</t>
  </si>
  <si>
    <t>16) SDIs - Asset retirements mainly reflects write-offs of capitalised R&amp;D projects.</t>
  </si>
  <si>
    <t>17) Adjustment of acquisition-related items relate to amortisation and depreciation included in net profit or (loss), mainly resulting from the 2020 Business Combination. See Verisure plc 2025 full year report for additional details.</t>
  </si>
  <si>
    <t xml:space="preserve">18) SDIs - Financial items mainly include revaluation of financial assets and liabilities and costs associated to changes in our capital structure. </t>
  </si>
  <si>
    <t>19) SDI tax items affecting net profit or loss include the tax impact of SDIs and adjustment of acquisition-related items affecting net profit or loss. Quarterly information for periods prior to 2024 represents management’s preliminary estimates.</t>
  </si>
  <si>
    <t>20) Earnings per share (EPS), basic and diluted, is calculated based on the weighted average number of outstanding shares in the period. The outstanding number of shares prior to the listing on Nasdaq Stockholm on 8 October 2025 is based on the total number of Verisure plc shares (800,000,000) at the time of listing. The amount of shares prior to the listing on Nasdaq Stockholm has also been applied to the comparative periods.</t>
  </si>
  <si>
    <t>14) Cash flow for the period excluding changes in borrowings, M&amp;A activity, and distributions to shareholders.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</si>
</sst>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1" formatCode="_-* #,##0_-;\-* #,##0_-;_-* &quot;-&quot;_-;_-@_-"/>
    <numFmt numFmtId="43" formatCode="_-* #,##0.00_-;\-* #,##0.00_-;_-* &quot;-&quot;??_-;_-@_-"/>
    <numFmt numFmtId="164" formatCode="_-&quot;£&quot;* #,##0_-;\-&quot;£&quot;* #,##0_-;_-&quot;£&quot;* &quot;-&quot;_-;_-@_-"/>
    <numFmt numFmtId="165" formatCode="_-&quot;£&quot;* #,##0.00_-;\-&quot;£&quot;* #,##0.00_-;_-&quot;£&quot;* &quot;-&quot;??_-;_-@_-"/>
    <numFmt numFmtId="166" formatCode="_(* #,##0.00_);_(* \(#,##0.00\);_(* &quot;-&quot;??_);_(@_)"/>
    <numFmt numFmtId="167" formatCode="0.0%"/>
    <numFmt numFmtId="168" formatCode="_-* #,##0\ _€_-;\-* #,##0\ _€_-;_-* &quot;-&quot;\ _€_-;_-@_-"/>
    <numFmt numFmtId="169" formatCode="_-* #,##0.00\ _€_-;\-* #,##0.00\ _€_-;_-* &quot;-&quot;??\ _€_-;_-@_-"/>
    <numFmt numFmtId="170" formatCode="* #,##0_);* \(#,##0\);&quot;-&quot;??_);@"/>
    <numFmt numFmtId="171" formatCode="* \(#,##0\);* #,##0_);&quot;-&quot;??_);@"/>
    <numFmt numFmtId="172" formatCode="#,##0.0;\(#,##0.0\);&quot;--&quot;"/>
    <numFmt numFmtId="173" formatCode="0.0\x"/>
    <numFmt numFmtId="174" formatCode="#,###;\(#,###\)"/>
    <numFmt numFmtId="175" formatCode="#,##0;\(#,##0\);\-"/>
    <numFmt numFmtId="176" formatCode="#,##0_);\(#,##0\);&quot;–&quot;_);@_)"/>
    <numFmt numFmtId="177" formatCode="#,##0%_);\(#,##0%\);&quot;–&quot;_);@_)"/>
    <numFmt numFmtId="178" formatCode="#,##0.0%_);\(#,##0.0%\);&quot;–&quot;_);@_)"/>
    <numFmt numFmtId="179" formatCode="#,##0.0_);\(#,##0.0\);&quot;–&quot;_);@_)"/>
    <numFmt numFmtId="180" formatCode="0.0%;\(0.0%;\-"/>
    <numFmt numFmtId="181" formatCode="0.0%;\(0.0%\);\-"/>
    <numFmt numFmtId="182" formatCode="#,##0.000;\(#,##0.000\);\-"/>
    <numFmt numFmtId="183" formatCode="#,##0.0;\(#,##0.0\);\-"/>
    <numFmt numFmtId="184" formatCode="0%;\(0%\);\-"/>
    <numFmt numFmtId="185" formatCode="#,##0.000"/>
    <numFmt numFmtId="186" formatCode="_-* #,##0_-;\-* #,##0_-;_-* &quot;-&quot;??_-;_-@_-"/>
    <numFmt numFmtId="187" formatCode="#,##0.00000;\(#,##0.00000\);\-"/>
    <numFmt numFmtId="188" formatCode="#,##0.00;\(#,##0.00\);\-"/>
    <numFmt numFmtId="189" formatCode="0%_);\(0%\);0%_);@_)"/>
    <numFmt numFmtId="190" formatCode="0.0%_);\(0.0%\);0.0%_);@_)"/>
    <numFmt numFmtId="191" formatCode="0.0"/>
    <numFmt numFmtId="192" formatCode="#,##0.000_);\(#,##0.000\)"/>
  </numFmts>
  <fonts count="76" x14ac:knownFonts="1">
    <font>
      <sz val="11"/>
      <color theme="1"/>
      <name val="Calibri"/>
      <family val="2"/>
      <scheme val="minor"/>
    </font>
    <font>
      <sz val="11"/>
      <color theme="1"/>
      <name val="Calibri"/>
      <family val="2"/>
      <scheme val="minor"/>
    </font>
    <font>
      <sz val="10"/>
      <name val="Arial"/>
      <family val="2"/>
    </font>
    <font>
      <sz val="11"/>
      <color theme="1"/>
      <name val="Calibri"/>
      <family val="2"/>
    </font>
    <font>
      <sz val="12"/>
      <color theme="1"/>
      <name val="Calibri"/>
      <family val="2"/>
      <scheme val="minor"/>
    </font>
    <font>
      <sz val="10"/>
      <name val="Tahoma"/>
      <family val="2"/>
    </font>
    <font>
      <u/>
      <sz val="10"/>
      <color indexed="12"/>
      <name val="Tahoma"/>
      <family val="2"/>
    </font>
    <font>
      <sz val="10"/>
      <name val="Times New Roman"/>
      <family val="1"/>
    </font>
    <font>
      <sz val="10"/>
      <color theme="1"/>
      <name val="Arial"/>
      <family val="2"/>
    </font>
    <font>
      <sz val="9"/>
      <color theme="1"/>
      <name val="Arial"/>
      <family val="2"/>
    </font>
    <font>
      <sz val="8"/>
      <color theme="1"/>
      <name val="Calibri"/>
      <family val="2"/>
      <scheme val="minor"/>
    </font>
    <font>
      <i/>
      <sz val="11"/>
      <color theme="1"/>
      <name val="Calibri"/>
      <family val="2"/>
      <scheme val="minor"/>
    </font>
    <font>
      <b/>
      <sz val="16"/>
      <color theme="1"/>
      <name val="Calibri"/>
      <family val="2"/>
      <scheme val="minor"/>
    </font>
    <font>
      <sz val="10"/>
      <color theme="1"/>
      <name val="Calibri"/>
      <family val="2"/>
      <scheme val="minor"/>
    </font>
    <font>
      <vertAlign val="superscript"/>
      <sz val="9"/>
      <color theme="1"/>
      <name val="Calibri"/>
      <family val="2"/>
      <scheme val="minor"/>
    </font>
    <font>
      <sz val="9"/>
      <color theme="1"/>
      <name val="Calibri"/>
      <family val="2"/>
      <scheme val="minor"/>
    </font>
    <font>
      <sz val="9"/>
      <color rgb="FF0000FF"/>
      <name val="Calibri"/>
      <family val="2"/>
      <scheme val="minor"/>
    </font>
    <font>
      <i/>
      <sz val="9"/>
      <color theme="1"/>
      <name val="Calibri"/>
      <family val="2"/>
      <scheme val="minor"/>
    </font>
    <font>
      <b/>
      <sz val="12"/>
      <color rgb="FFC00000"/>
      <name val="Calibri"/>
      <family val="2"/>
      <scheme val="minor"/>
    </font>
    <font>
      <b/>
      <sz val="9"/>
      <color rgb="FF000000"/>
      <name val="Calibri"/>
      <family val="2"/>
      <scheme val="minor"/>
    </font>
    <font>
      <b/>
      <sz val="9"/>
      <color theme="0"/>
      <name val="Calibri"/>
      <family val="2"/>
      <scheme val="minor"/>
    </font>
    <font>
      <b/>
      <sz val="9"/>
      <color rgb="FFC00000"/>
      <name val="Calibri"/>
      <family val="2"/>
      <scheme val="minor"/>
    </font>
    <font>
      <sz val="9"/>
      <name val="Calibri"/>
      <family val="2"/>
      <scheme val="minor"/>
    </font>
    <font>
      <b/>
      <sz val="9"/>
      <color theme="1"/>
      <name val="Calibri"/>
      <family val="2"/>
      <scheme val="minor"/>
    </font>
    <font>
      <b/>
      <i/>
      <sz val="9"/>
      <color theme="1"/>
      <name val="Calibri"/>
      <family val="2"/>
      <scheme val="minor"/>
    </font>
    <font>
      <i/>
      <sz val="8"/>
      <color theme="1"/>
      <name val="Calibri"/>
      <family val="2"/>
      <scheme val="minor"/>
    </font>
    <font>
      <b/>
      <i/>
      <u/>
      <sz val="8"/>
      <color theme="1"/>
      <name val="Calibri"/>
      <family val="2"/>
      <scheme val="minor"/>
    </font>
    <font>
      <i/>
      <sz val="8"/>
      <color rgb="FF0000FF"/>
      <name val="Calibri"/>
      <family val="2"/>
      <scheme val="minor"/>
    </font>
    <font>
      <b/>
      <sz val="9"/>
      <color rgb="FF0000FF"/>
      <name val="Calibri"/>
      <family val="2"/>
      <scheme val="minor"/>
    </font>
    <font>
      <vertAlign val="superscript"/>
      <sz val="9"/>
      <name val="Calibri"/>
      <family val="2"/>
      <scheme val="minor"/>
    </font>
    <font>
      <b/>
      <sz val="9"/>
      <name val="Calibri"/>
      <family val="2"/>
      <scheme val="minor"/>
    </font>
    <font>
      <b/>
      <i/>
      <sz val="9"/>
      <name val="Calibri"/>
      <family val="2"/>
      <scheme val="minor"/>
    </font>
    <font>
      <i/>
      <sz val="9"/>
      <name val="Calibri"/>
      <family val="2"/>
      <scheme val="minor"/>
    </font>
    <font>
      <b/>
      <vertAlign val="superscript"/>
      <sz val="9"/>
      <color rgb="FFC00000"/>
      <name val="Calibri"/>
      <family val="2"/>
      <scheme val="minor"/>
    </font>
    <font>
      <i/>
      <sz val="9"/>
      <color rgb="FF000000"/>
      <name val="Calibri"/>
      <family val="2"/>
      <scheme val="minor"/>
    </font>
    <font>
      <b/>
      <u/>
      <sz val="11"/>
      <color theme="1"/>
      <name val="Calibri"/>
      <family val="2"/>
      <scheme val="minor"/>
    </font>
    <font>
      <sz val="10"/>
      <name val="Calibri"/>
      <family val="2"/>
      <scheme val="minor"/>
    </font>
    <font>
      <b/>
      <sz val="10"/>
      <color rgb="FF000000"/>
      <name val="Calibri"/>
      <family val="2"/>
      <scheme val="minor"/>
    </font>
    <font>
      <sz val="13"/>
      <color theme="1"/>
      <name val="Calibri"/>
      <family val="2"/>
      <scheme val="minor"/>
    </font>
    <font>
      <b/>
      <sz val="10"/>
      <color theme="1"/>
      <name val="Calibri"/>
      <family val="2"/>
      <scheme val="minor"/>
    </font>
    <font>
      <sz val="9"/>
      <color rgb="FFC00000"/>
      <name val="Calibri"/>
      <family val="2"/>
      <scheme val="minor"/>
    </font>
    <font>
      <sz val="9"/>
      <color rgb="FF000000"/>
      <name val="Calibri"/>
      <family val="2"/>
      <scheme val="minor"/>
    </font>
    <font>
      <sz val="10"/>
      <color rgb="FF262626"/>
      <name val="Calibri"/>
      <family val="2"/>
      <scheme val="minor"/>
    </font>
    <font>
      <vertAlign val="superscript"/>
      <sz val="9"/>
      <color rgb="FF000000"/>
      <name val="Calibri"/>
      <family val="2"/>
      <scheme val="minor"/>
    </font>
    <font>
      <i/>
      <vertAlign val="superscript"/>
      <sz val="9"/>
      <color theme="1"/>
      <name val="Calibri"/>
      <family val="2"/>
      <scheme val="minor"/>
    </font>
    <font>
      <b/>
      <vertAlign val="superscript"/>
      <sz val="9"/>
      <color theme="1"/>
      <name val="Calibri"/>
      <family val="2"/>
      <scheme val="minor"/>
    </font>
    <font>
      <b/>
      <vertAlign val="superscript"/>
      <sz val="9"/>
      <color rgb="FF000000"/>
      <name val="Calibri"/>
      <family val="2"/>
      <scheme val="minor"/>
    </font>
    <font>
      <i/>
      <u/>
      <sz val="9"/>
      <color theme="1"/>
      <name val="Calibri"/>
      <family val="2"/>
      <scheme val="minor"/>
    </font>
    <font>
      <i/>
      <sz val="9"/>
      <color rgb="FFFF0000"/>
      <name val="Calibri"/>
      <family val="2"/>
      <scheme val="minor"/>
    </font>
    <font>
      <i/>
      <sz val="10"/>
      <color theme="1"/>
      <name val="Calibri"/>
      <family val="2"/>
      <scheme val="minor"/>
    </font>
    <font>
      <sz val="9"/>
      <color rgb="FFFF0000"/>
      <name val="Calibri"/>
      <family val="2"/>
      <scheme val="minor"/>
    </font>
    <font>
      <sz val="9"/>
      <color indexed="81"/>
      <name val="Tahoma"/>
      <family val="2"/>
    </font>
    <font>
      <b/>
      <sz val="9"/>
      <color indexed="81"/>
      <name val="Tahoma"/>
      <family val="2"/>
    </font>
    <font>
      <sz val="11"/>
      <name val="Calibri"/>
      <family val="2"/>
      <scheme val="minor"/>
    </font>
    <font>
      <i/>
      <sz val="8"/>
      <name val="Calibri"/>
      <family val="2"/>
      <scheme val="minor"/>
    </font>
    <font>
      <i/>
      <sz val="8"/>
      <color rgb="FFFF0000"/>
      <name val="Calibri"/>
      <family val="2"/>
      <scheme val="minor"/>
    </font>
    <font>
      <sz val="10"/>
      <color theme="1"/>
      <name val="Calibri"/>
      <family val="2"/>
    </font>
    <font>
      <i/>
      <sz val="9"/>
      <color theme="0" tint="-0.499984740745262"/>
      <name val="Calibri"/>
      <family val="2"/>
      <scheme val="minor"/>
    </font>
    <font>
      <i/>
      <sz val="9"/>
      <color indexed="23" tint="-0.499984740745262"/>
      <name val="Calibri"/>
      <family val="2"/>
      <scheme val="minor"/>
    </font>
    <font>
      <i/>
      <sz val="10"/>
      <color theme="0" tint="-0.499984740745262"/>
      <name val="Calibri"/>
      <family val="2"/>
      <scheme val="minor"/>
    </font>
    <font>
      <sz val="10"/>
      <color theme="0" tint="-0.499984740745262"/>
      <name val="Calibri"/>
      <family val="2"/>
      <scheme val="minor"/>
    </font>
    <font>
      <sz val="9"/>
      <color rgb="FF0000CC"/>
      <name val="Calibri"/>
      <family val="2"/>
      <scheme val="minor"/>
    </font>
    <font>
      <i/>
      <vertAlign val="superscript"/>
      <sz val="9"/>
      <color theme="0" tint="-0.499984740745262"/>
      <name val="Calibri"/>
      <family val="2"/>
      <scheme val="minor"/>
    </font>
    <font>
      <i/>
      <u/>
      <sz val="9"/>
      <name val="Calibri"/>
      <family val="2"/>
      <scheme val="minor"/>
    </font>
    <font>
      <i/>
      <vertAlign val="superscript"/>
      <sz val="9"/>
      <name val="Calibri"/>
      <family val="2"/>
      <scheme val="minor"/>
    </font>
    <font>
      <b/>
      <i/>
      <u/>
      <sz val="8"/>
      <name val="Calibri"/>
      <family val="2"/>
      <scheme val="minor"/>
    </font>
    <font>
      <i/>
      <sz val="8"/>
      <color rgb="FF00A44A"/>
      <name val="Calibri"/>
      <family val="2"/>
      <scheme val="minor"/>
    </font>
    <font>
      <sz val="9"/>
      <color rgb="FF00A44A"/>
      <name val="Calibri"/>
      <family val="2"/>
      <scheme val="minor"/>
    </font>
    <font>
      <b/>
      <sz val="9"/>
      <color rgb="FF00A44A"/>
      <name val="Calibri"/>
      <family val="2"/>
      <scheme val="minor"/>
    </font>
    <font>
      <sz val="11"/>
      <color rgb="FFFF0000"/>
      <name val="Calibri"/>
      <family val="2"/>
      <scheme val="minor"/>
    </font>
    <font>
      <sz val="8"/>
      <color rgb="FF000000"/>
      <name val="Calibri"/>
      <family val="2"/>
      <scheme val="minor"/>
    </font>
    <font>
      <b/>
      <sz val="10"/>
      <color rgb="FFC00000"/>
      <name val="Calibri"/>
      <family val="2"/>
      <scheme val="minor"/>
    </font>
    <font>
      <b/>
      <vertAlign val="superscript"/>
      <sz val="10"/>
      <color rgb="FFC00000"/>
      <name val="Calibri"/>
      <family val="2"/>
      <scheme val="minor"/>
    </font>
    <font>
      <b/>
      <sz val="9"/>
      <color rgb="FF00B050"/>
      <name val="Calibri"/>
      <family val="2"/>
      <scheme val="minor"/>
    </font>
    <font>
      <sz val="9"/>
      <color rgb="FF00B050"/>
      <name val="Calibri"/>
      <family val="2"/>
      <scheme val="minor"/>
    </font>
    <font>
      <b/>
      <vertAlign val="superscript"/>
      <sz val="9"/>
      <name val="Calibri"/>
      <family val="2"/>
      <scheme val="minor"/>
    </font>
  </fonts>
  <fills count="6">
    <fill>
      <patternFill patternType="none"/>
    </fill>
    <fill>
      <patternFill patternType="gray125"/>
    </fill>
    <fill>
      <patternFill patternType="lightGray"/>
    </fill>
    <fill>
      <patternFill patternType="solid">
        <fgColor theme="0"/>
        <bgColor indexed="64"/>
      </patternFill>
    </fill>
    <fill>
      <patternFill patternType="solid">
        <fgColor rgb="FFFFFFFF"/>
        <bgColor indexed="64"/>
      </patternFill>
    </fill>
    <fill>
      <patternFill patternType="solid">
        <fgColor rgb="FFFFFF00"/>
        <bgColor indexed="64"/>
      </patternFill>
    </fill>
  </fills>
  <borders count="27">
    <border>
      <left/>
      <right/>
      <top/>
      <bottom/>
      <diagonal/>
    </border>
    <border>
      <left/>
      <right/>
      <top style="thin">
        <color auto="1"/>
      </top>
      <bottom/>
      <diagonal/>
    </border>
    <border>
      <left/>
      <right/>
      <top style="thin">
        <color indexed="64"/>
      </top>
      <bottom style="double">
        <color indexed="64"/>
      </bottom>
      <diagonal/>
    </border>
    <border>
      <left/>
      <right/>
      <top/>
      <bottom style="thick">
        <color rgb="FFBEC0C2"/>
      </bottom>
      <diagonal/>
    </border>
    <border>
      <left/>
      <right/>
      <top style="thick">
        <color rgb="FFBEC0C2"/>
      </top>
      <bottom/>
      <diagonal/>
    </border>
    <border>
      <left/>
      <right/>
      <top/>
      <bottom style="medium">
        <color rgb="FF000000"/>
      </bottom>
      <diagonal/>
    </border>
    <border>
      <left/>
      <right/>
      <top/>
      <bottom style="medium">
        <color theme="0" tint="-0.34998626667073579"/>
      </bottom>
      <diagonal/>
    </border>
    <border>
      <left/>
      <right/>
      <top style="medium">
        <color rgb="FF000000"/>
      </top>
      <bottom/>
      <diagonal/>
    </border>
    <border>
      <left/>
      <right/>
      <top style="thin">
        <color rgb="FFBEC0C2"/>
      </top>
      <bottom style="thin">
        <color rgb="FFBEC0C2"/>
      </bottom>
      <diagonal/>
    </border>
    <border>
      <left/>
      <right/>
      <top/>
      <bottom style="thin">
        <color rgb="FFBEC0C2"/>
      </bottom>
      <diagonal/>
    </border>
    <border>
      <left/>
      <right/>
      <top style="thin">
        <color rgb="FFBEC0C2"/>
      </top>
      <bottom/>
      <diagonal/>
    </border>
    <border>
      <left/>
      <right/>
      <top style="thin">
        <color rgb="FFBEC0C2"/>
      </top>
      <bottom style="medium">
        <color rgb="FF000000"/>
      </bottom>
      <diagonal/>
    </border>
    <border>
      <left/>
      <right/>
      <top style="thin">
        <color rgb="FFBEC0C2"/>
      </top>
      <bottom style="medium">
        <color auto="1"/>
      </bottom>
      <diagonal/>
    </border>
    <border>
      <left/>
      <right/>
      <top style="medium">
        <color auto="1"/>
      </top>
      <bottom/>
      <diagonal/>
    </border>
    <border>
      <left/>
      <right/>
      <top style="thin">
        <color theme="0" tint="-0.24994659260841701"/>
      </top>
      <bottom style="thin">
        <color theme="0" tint="-0.24994659260841701"/>
      </bottom>
      <diagonal/>
    </border>
    <border>
      <left/>
      <right/>
      <top/>
      <bottom style="thick">
        <color theme="0" tint="-0.24994659260841701"/>
      </bottom>
      <diagonal/>
    </border>
    <border>
      <left/>
      <right/>
      <top/>
      <bottom style="thin">
        <color theme="0" tint="-0.24994659260841701"/>
      </bottom>
      <diagonal/>
    </border>
    <border>
      <left/>
      <right/>
      <top style="thin">
        <color theme="0" tint="-0.24994659260841701"/>
      </top>
      <bottom/>
      <diagonal/>
    </border>
    <border>
      <left/>
      <right/>
      <top style="thick">
        <color theme="0" tint="-0.24994659260841701"/>
      </top>
      <bottom style="thick">
        <color theme="0" tint="-0.24994659260841701"/>
      </bottom>
      <diagonal/>
    </border>
    <border>
      <left/>
      <right/>
      <top style="medium">
        <color theme="0" tint="-0.24994659260841701"/>
      </top>
      <bottom style="medium">
        <color theme="0" tint="-0.24994659260841701"/>
      </bottom>
      <diagonal/>
    </border>
    <border>
      <left/>
      <right/>
      <top style="thick">
        <color theme="0" tint="-0.24994659260841701"/>
      </top>
      <bottom style="medium">
        <color theme="0" tint="-0.24994659260841701"/>
      </bottom>
      <diagonal/>
    </border>
    <border>
      <left/>
      <right/>
      <top style="medium">
        <color auto="1"/>
      </top>
      <bottom style="medium">
        <color auto="1"/>
      </bottom>
      <diagonal/>
    </border>
    <border>
      <left/>
      <right/>
      <top style="medium">
        <color theme="0" tint="-0.24994659260841701"/>
      </top>
      <bottom style="thin">
        <color theme="0" tint="-0.24994659260841701"/>
      </bottom>
      <diagonal/>
    </border>
    <border>
      <left/>
      <right/>
      <top style="thin">
        <color theme="0" tint="-0.24994659260841701"/>
      </top>
      <bottom style="medium">
        <color theme="0" tint="-0.24994659260841701"/>
      </bottom>
      <diagonal/>
    </border>
    <border>
      <left/>
      <right/>
      <top/>
      <bottom style="medium">
        <color theme="0" tint="-0.24994659260841701"/>
      </bottom>
      <diagonal/>
    </border>
    <border>
      <left/>
      <right/>
      <top style="medium">
        <color auto="1"/>
      </top>
      <bottom style="thin">
        <color rgb="FFBEC0C2"/>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s>
  <cellStyleXfs count="121">
    <xf numFmtId="0" fontId="0" fillId="0" borderId="0"/>
    <xf numFmtId="0" fontId="3" fillId="0" borderId="0"/>
    <xf numFmtId="0" fontId="2" fillId="0" borderId="0"/>
    <xf numFmtId="0" fontId="2" fillId="0" borderId="0">
      <alignment vertical="center"/>
    </xf>
    <xf numFmtId="9" fontId="2" fillId="0" borderId="0"/>
    <xf numFmtId="165" fontId="2" fillId="0" borderId="0"/>
    <xf numFmtId="164" fontId="2" fillId="0" borderId="0"/>
    <xf numFmtId="43" fontId="2" fillId="0" borderId="0"/>
    <xf numFmtId="41" fontId="2" fillId="0" borderId="0"/>
    <xf numFmtId="0" fontId="3" fillId="0" borderId="0"/>
    <xf numFmtId="0" fontId="5" fillId="0" borderId="0"/>
    <xf numFmtId="0" fontId="6" fillId="0" borderId="0" applyNumberFormat="0" applyFill="0" applyBorder="0" applyAlignment="0" applyProtection="0">
      <alignment vertical="top"/>
      <protection locked="0"/>
    </xf>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169"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8"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69" fontId="5" fillId="0" borderId="0" applyFont="0" applyFill="0" applyBorder="0" applyAlignment="0" applyProtection="0"/>
    <xf numFmtId="171" fontId="7" fillId="0" borderId="0" applyFill="0" applyBorder="0" applyProtection="0"/>
    <xf numFmtId="171" fontId="7" fillId="0" borderId="1" applyFill="0" applyProtection="0"/>
    <xf numFmtId="171" fontId="7" fillId="0" borderId="2" applyFill="0" applyProtection="0"/>
    <xf numFmtId="170" fontId="7" fillId="0" borderId="0" applyFill="0" applyBorder="0" applyProtection="0"/>
    <xf numFmtId="170" fontId="7" fillId="0" borderId="1" applyFill="0" applyProtection="0"/>
    <xf numFmtId="170" fontId="7" fillId="0" borderId="2" applyFill="0" applyProtection="0"/>
    <xf numFmtId="0" fontId="5" fillId="0" borderId="0"/>
    <xf numFmtId="0" fontId="5" fillId="0" borderId="0"/>
    <xf numFmtId="0" fontId="5" fillId="0" borderId="0"/>
    <xf numFmtId="0" fontId="2" fillId="0" borderId="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0" fontId="2" fillId="0" borderId="0"/>
    <xf numFmtId="166" fontId="1" fillId="0" borderId="0" applyFont="0" applyFill="0" applyBorder="0" applyAlignment="0" applyProtection="0"/>
    <xf numFmtId="0" fontId="5" fillId="0" borderId="0"/>
    <xf numFmtId="0" fontId="8" fillId="0" borderId="0"/>
    <xf numFmtId="0" fontId="8" fillId="0" borderId="0"/>
    <xf numFmtId="0" fontId="4" fillId="0" borderId="0"/>
    <xf numFmtId="0" fontId="8" fillId="0" borderId="0"/>
    <xf numFmtId="0" fontId="2" fillId="0" borderId="0"/>
    <xf numFmtId="0" fontId="1" fillId="0" borderId="0"/>
    <xf numFmtId="0" fontId="2" fillId="0" borderId="0"/>
    <xf numFmtId="0" fontId="2" fillId="0" borderId="0"/>
    <xf numFmtId="0" fontId="2" fillId="0" borderId="0"/>
    <xf numFmtId="9" fontId="2" fillId="0" borderId="0" applyFont="0" applyFill="0" applyBorder="0" applyAlignment="0" applyProtection="0"/>
    <xf numFmtId="0" fontId="9" fillId="0" borderId="0"/>
    <xf numFmtId="0" fontId="8" fillId="0" borderId="0"/>
    <xf numFmtId="172" fontId="10" fillId="2" borderId="0" applyNumberFormat="0" applyFont="0" applyBorder="0" applyAlignment="0" applyProtection="0"/>
    <xf numFmtId="0" fontId="2" fillId="0" borderId="0"/>
    <xf numFmtId="0" fontId="2" fillId="0" borderId="0"/>
    <xf numFmtId="0" fontId="2" fillId="0" borderId="0"/>
    <xf numFmtId="0" fontId="1" fillId="0" borderId="0"/>
    <xf numFmtId="0" fontId="1" fillId="0" borderId="0"/>
    <xf numFmtId="0" fontId="1" fillId="0" borderId="0"/>
    <xf numFmtId="0" fontId="2" fillId="0" borderId="0"/>
    <xf numFmtId="165" fontId="2" fillId="0" borderId="0"/>
    <xf numFmtId="164" fontId="2" fillId="0" borderId="0"/>
    <xf numFmtId="43" fontId="2" fillId="0" borderId="0"/>
    <xf numFmtId="41" fontId="2"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65" fontId="2" fillId="0" borderId="0"/>
    <xf numFmtId="164" fontId="2" fillId="0" borderId="0"/>
    <xf numFmtId="43" fontId="2" fillId="0" borderId="0"/>
    <xf numFmtId="41" fontId="2" fillId="0" borderId="0"/>
    <xf numFmtId="165" fontId="2" fillId="0" borderId="0"/>
    <xf numFmtId="164" fontId="2" fillId="0" borderId="0"/>
    <xf numFmtId="43" fontId="2" fillId="0" borderId="0"/>
    <xf numFmtId="41" fontId="2"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0" fontId="53" fillId="0" borderId="0"/>
    <xf numFmtId="0" fontId="8" fillId="0" borderId="0"/>
    <xf numFmtId="0" fontId="53" fillId="0" borderId="0"/>
    <xf numFmtId="0" fontId="56" fillId="0" borderId="0"/>
    <xf numFmtId="9" fontId="56" fillId="0" borderId="0" applyFont="0" applyFill="0" applyBorder="0" applyAlignment="0" applyProtection="0"/>
    <xf numFmtId="0" fontId="1" fillId="0" borderId="0"/>
    <xf numFmtId="0" fontId="56" fillId="0" borderId="0"/>
    <xf numFmtId="0" fontId="2" fillId="0" borderId="0"/>
    <xf numFmtId="165" fontId="2" fillId="0" borderId="0"/>
    <xf numFmtId="164" fontId="2" fillId="0" borderId="0"/>
    <xf numFmtId="43" fontId="2" fillId="0" borderId="0"/>
    <xf numFmtId="41" fontId="2" fillId="0" borderId="0"/>
    <xf numFmtId="165" fontId="2" fillId="0" borderId="0"/>
    <xf numFmtId="164" fontId="2" fillId="0" borderId="0"/>
    <xf numFmtId="43" fontId="2" fillId="0" borderId="0"/>
    <xf numFmtId="41" fontId="2"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165" fontId="2" fillId="0" borderId="0"/>
    <xf numFmtId="164" fontId="2" fillId="0" borderId="0"/>
    <xf numFmtId="43" fontId="2" fillId="0" borderId="0"/>
    <xf numFmtId="41" fontId="2" fillId="0" borderId="0"/>
    <xf numFmtId="165" fontId="2" fillId="0" borderId="0"/>
    <xf numFmtId="164" fontId="2" fillId="0" borderId="0"/>
    <xf numFmtId="43" fontId="2" fillId="0" borderId="0"/>
    <xf numFmtId="41" fontId="2" fillId="0" borderId="0"/>
    <xf numFmtId="43" fontId="1" fillId="0" borderId="0" applyFont="0" applyFill="0" applyBorder="0" applyAlignment="0" applyProtection="0"/>
    <xf numFmtId="43" fontId="1" fillId="0" borderId="0" applyFont="0" applyFill="0" applyBorder="0" applyAlignment="0" applyProtection="0"/>
    <xf numFmtId="43" fontId="10" fillId="0" borderId="0" applyFont="0" applyFill="0" applyBorder="0" applyAlignment="0" applyProtection="0"/>
    <xf numFmtId="43" fontId="1" fillId="0" borderId="0" applyFont="0" applyFill="0" applyBorder="0" applyAlignment="0" applyProtection="0"/>
    <xf numFmtId="0" fontId="8" fillId="0" borderId="0"/>
    <xf numFmtId="0" fontId="3" fillId="0" borderId="0"/>
    <xf numFmtId="9" fontId="1" fillId="0" borderId="0" applyFont="0" applyFill="0" applyBorder="0" applyAlignment="0" applyProtection="0"/>
  </cellStyleXfs>
  <cellXfs count="362">
    <xf numFmtId="0" fontId="0" fillId="0" borderId="0" xfId="0"/>
    <xf numFmtId="0" fontId="11" fillId="0" borderId="0" xfId="0" applyFont="1"/>
    <xf numFmtId="0" fontId="12" fillId="0" borderId="0" xfId="0" applyFont="1"/>
    <xf numFmtId="0" fontId="4" fillId="0" borderId="0" xfId="0" applyFont="1"/>
    <xf numFmtId="0" fontId="13" fillId="0" borderId="0" xfId="0" applyFont="1"/>
    <xf numFmtId="175" fontId="16" fillId="0" borderId="14" xfId="0" applyNumberFormat="1" applyFont="1" applyBorder="1" applyAlignment="1">
      <alignment vertical="center"/>
    </xf>
    <xf numFmtId="0" fontId="15" fillId="0" borderId="0" xfId="0" applyFont="1"/>
    <xf numFmtId="0" fontId="15" fillId="0" borderId="0" xfId="0" applyFont="1" applyAlignment="1">
      <alignment vertical="center"/>
    </xf>
    <xf numFmtId="0" fontId="19" fillId="0" borderId="15" xfId="0" applyFont="1" applyBorder="1" applyAlignment="1">
      <alignment vertical="center"/>
    </xf>
    <xf numFmtId="0" fontId="19" fillId="0" borderId="15" xfId="0" applyFont="1" applyBorder="1" applyAlignment="1">
      <alignment vertical="center" wrapText="1"/>
    </xf>
    <xf numFmtId="0" fontId="19" fillId="0" borderId="15" xfId="0" applyFont="1" applyBorder="1" applyAlignment="1">
      <alignment horizontal="right" vertical="center" wrapText="1"/>
    </xf>
    <xf numFmtId="0" fontId="20" fillId="0" borderId="0" xfId="0" applyFont="1" applyAlignment="1">
      <alignment horizontal="right" vertical="center"/>
    </xf>
    <xf numFmtId="0" fontId="15" fillId="0" borderId="16" xfId="0" applyFont="1" applyBorder="1" applyAlignment="1">
      <alignment vertical="center"/>
    </xf>
    <xf numFmtId="0" fontId="15" fillId="0" borderId="14" xfId="0" applyFont="1" applyBorder="1" applyAlignment="1">
      <alignment vertical="center"/>
    </xf>
    <xf numFmtId="175" fontId="15" fillId="0" borderId="14" xfId="0" applyNumberFormat="1" applyFont="1" applyBorder="1" applyAlignment="1">
      <alignment horizontal="right" vertical="center" wrapText="1"/>
    </xf>
    <xf numFmtId="175" fontId="15" fillId="0" borderId="14" xfId="0" applyNumberFormat="1" applyFont="1" applyBorder="1" applyAlignment="1">
      <alignment horizontal="center" vertical="center" wrapText="1"/>
    </xf>
    <xf numFmtId="175" fontId="16" fillId="0" borderId="14" xfId="0" applyNumberFormat="1" applyFont="1" applyBorder="1" applyAlignment="1">
      <alignment horizontal="right" vertical="center" wrapText="1"/>
    </xf>
    <xf numFmtId="175" fontId="15" fillId="0" borderId="14" xfId="0" applyNumberFormat="1" applyFont="1" applyBorder="1" applyAlignment="1">
      <alignment vertical="center"/>
    </xf>
    <xf numFmtId="175" fontId="22" fillId="0" borderId="14" xfId="0" applyNumberFormat="1" applyFont="1" applyBorder="1" applyAlignment="1">
      <alignment vertical="center"/>
    </xf>
    <xf numFmtId="0" fontId="15" fillId="3" borderId="14" xfId="0" applyFont="1" applyFill="1" applyBorder="1" applyAlignment="1">
      <alignment vertical="center"/>
    </xf>
    <xf numFmtId="0" fontId="23" fillId="0" borderId="0" xfId="0" applyFont="1" applyAlignment="1">
      <alignment vertical="center"/>
    </xf>
    <xf numFmtId="176" fontId="16" fillId="0" borderId="14" xfId="0" applyNumberFormat="1" applyFont="1" applyBorder="1" applyAlignment="1">
      <alignment vertical="center"/>
    </xf>
    <xf numFmtId="0" fontId="15" fillId="0" borderId="14" xfId="0" applyFont="1" applyBorder="1" applyAlignment="1">
      <alignment horizontal="center" vertical="center"/>
    </xf>
    <xf numFmtId="176" fontId="15" fillId="0" borderId="14" xfId="0" applyNumberFormat="1" applyFont="1" applyBorder="1" applyAlignment="1">
      <alignment vertical="center"/>
    </xf>
    <xf numFmtId="0" fontId="17" fillId="0" borderId="0" xfId="0" applyFont="1" applyAlignment="1">
      <alignment vertical="center"/>
    </xf>
    <xf numFmtId="179" fontId="22" fillId="0" borderId="14" xfId="0" applyNumberFormat="1" applyFont="1" applyBorder="1" applyAlignment="1">
      <alignment vertical="center"/>
    </xf>
    <xf numFmtId="0" fontId="17" fillId="3" borderId="14" xfId="0" applyFont="1" applyFill="1" applyBorder="1" applyAlignment="1">
      <alignment vertical="center"/>
    </xf>
    <xf numFmtId="176" fontId="16" fillId="0" borderId="0" xfId="0" applyNumberFormat="1" applyFont="1" applyAlignment="1">
      <alignment vertical="center"/>
    </xf>
    <xf numFmtId="0" fontId="15" fillId="0" borderId="17" xfId="0" applyFont="1" applyBorder="1" applyAlignment="1">
      <alignment vertical="center"/>
    </xf>
    <xf numFmtId="0" fontId="17" fillId="3" borderId="17" xfId="0" applyFont="1" applyFill="1" applyBorder="1" applyAlignment="1">
      <alignment horizontal="left" vertical="center" indent="1"/>
    </xf>
    <xf numFmtId="0" fontId="17" fillId="3" borderId="17" xfId="0" applyFont="1" applyFill="1" applyBorder="1" applyAlignment="1">
      <alignment vertical="center"/>
    </xf>
    <xf numFmtId="173" fontId="16" fillId="0" borderId="14" xfId="0" applyNumberFormat="1" applyFont="1" applyBorder="1" applyAlignment="1">
      <alignment vertical="center"/>
    </xf>
    <xf numFmtId="0" fontId="17" fillId="3" borderId="0" xfId="0" applyFont="1" applyFill="1" applyAlignment="1">
      <alignment vertical="center"/>
    </xf>
    <xf numFmtId="0" fontId="24" fillId="0" borderId="16" xfId="0" applyFont="1" applyBorder="1" applyAlignment="1">
      <alignment horizontal="left" vertical="center"/>
    </xf>
    <xf numFmtId="0" fontId="15" fillId="3" borderId="14" xfId="0" applyFont="1" applyFill="1" applyBorder="1" applyAlignment="1">
      <alignment horizontal="left" vertical="center" indent="1"/>
    </xf>
    <xf numFmtId="178" fontId="15" fillId="0" borderId="14" xfId="0" applyNumberFormat="1" applyFont="1" applyBorder="1" applyAlignment="1">
      <alignment horizontal="right" vertical="center"/>
    </xf>
    <xf numFmtId="180" fontId="15" fillId="0" borderId="14" xfId="0" applyNumberFormat="1" applyFont="1" applyBorder="1" applyAlignment="1">
      <alignment horizontal="right" vertical="center"/>
    </xf>
    <xf numFmtId="0" fontId="15" fillId="0" borderId="0" xfId="0" applyFont="1" applyAlignment="1">
      <alignment horizontal="center"/>
    </xf>
    <xf numFmtId="0" fontId="19" fillId="0" borderId="15" xfId="0" applyFont="1" applyBorder="1" applyAlignment="1">
      <alignment horizontal="center" vertical="center" wrapText="1"/>
    </xf>
    <xf numFmtId="0" fontId="15" fillId="0" borderId="16" xfId="0" applyFont="1" applyBorder="1" applyAlignment="1">
      <alignment horizontal="center" vertical="center"/>
    </xf>
    <xf numFmtId="49" fontId="15" fillId="0" borderId="14" xfId="0" applyNumberFormat="1" applyFont="1" applyBorder="1" applyAlignment="1">
      <alignment horizontal="center" vertical="center"/>
    </xf>
    <xf numFmtId="0" fontId="15" fillId="0" borderId="0" xfId="0" applyFont="1" applyAlignment="1">
      <alignment horizontal="center" vertical="center"/>
    </xf>
    <xf numFmtId="0" fontId="15" fillId="3" borderId="14" xfId="0" applyFont="1" applyFill="1" applyBorder="1" applyAlignment="1">
      <alignment horizontal="center" vertical="center"/>
    </xf>
    <xf numFmtId="0" fontId="15" fillId="3" borderId="17" xfId="0" applyFont="1" applyFill="1" applyBorder="1" applyAlignment="1">
      <alignment horizontal="center" vertical="center"/>
    </xf>
    <xf numFmtId="175" fontId="16" fillId="0" borderId="14" xfId="0" applyNumberFormat="1" applyFont="1" applyBorder="1" applyAlignment="1">
      <alignment horizontal="right" vertical="center"/>
    </xf>
    <xf numFmtId="181" fontId="15" fillId="0" borderId="14" xfId="0" applyNumberFormat="1" applyFont="1" applyBorder="1" applyAlignment="1">
      <alignment vertical="center"/>
    </xf>
    <xf numFmtId="0" fontId="21" fillId="0" borderId="0" xfId="0" applyFont="1" applyAlignment="1">
      <alignment horizontal="left" vertical="center"/>
    </xf>
    <xf numFmtId="49" fontId="15" fillId="0" borderId="16" xfId="0" applyNumberFormat="1" applyFont="1" applyBorder="1" applyAlignment="1">
      <alignment horizontal="center" vertical="center"/>
    </xf>
    <xf numFmtId="175" fontId="16" fillId="0" borderId="16" xfId="0" applyNumberFormat="1" applyFont="1" applyBorder="1" applyAlignment="1">
      <alignment vertical="center"/>
    </xf>
    <xf numFmtId="0" fontId="18" fillId="0" borderId="0" xfId="0" applyFont="1"/>
    <xf numFmtId="177" fontId="15" fillId="0" borderId="0" xfId="0" applyNumberFormat="1" applyFont="1" applyAlignment="1">
      <alignment vertical="center"/>
    </xf>
    <xf numFmtId="181" fontId="15" fillId="0" borderId="14" xfId="0" applyNumberFormat="1" applyFont="1" applyBorder="1" applyAlignment="1">
      <alignment horizontal="right" vertical="center"/>
    </xf>
    <xf numFmtId="0" fontId="15" fillId="0" borderId="14" xfId="0" applyFont="1" applyBorder="1" applyAlignment="1">
      <alignment horizontal="left" vertical="center" indent="1"/>
    </xf>
    <xf numFmtId="0" fontId="15" fillId="3" borderId="17" xfId="0" applyFont="1" applyFill="1" applyBorder="1" applyAlignment="1">
      <alignment horizontal="left" vertical="center" indent="1"/>
    </xf>
    <xf numFmtId="0" fontId="15" fillId="3" borderId="17" xfId="0" applyFont="1" applyFill="1" applyBorder="1" applyAlignment="1">
      <alignment vertical="center"/>
    </xf>
    <xf numFmtId="178" fontId="15" fillId="0" borderId="14" xfId="0" applyNumberFormat="1" applyFont="1" applyBorder="1" applyAlignment="1">
      <alignment vertical="center"/>
    </xf>
    <xf numFmtId="0" fontId="15" fillId="0" borderId="17" xfId="0" applyFont="1" applyBorder="1" applyAlignment="1">
      <alignment horizontal="center" vertical="center"/>
    </xf>
    <xf numFmtId="0" fontId="24" fillId="0" borderId="0" xfId="0" applyFont="1" applyAlignment="1">
      <alignment horizontal="left" vertical="center"/>
    </xf>
    <xf numFmtId="175" fontId="22" fillId="0" borderId="14" xfId="0" applyNumberFormat="1" applyFont="1" applyBorder="1" applyAlignment="1">
      <alignment horizontal="right" vertical="center"/>
    </xf>
    <xf numFmtId="0" fontId="23" fillId="0" borderId="18" xfId="0" applyFont="1" applyBorder="1" applyAlignment="1">
      <alignment vertical="center"/>
    </xf>
    <xf numFmtId="0" fontId="24" fillId="3" borderId="18" xfId="0" applyFont="1" applyFill="1" applyBorder="1" applyAlignment="1">
      <alignment vertical="center"/>
    </xf>
    <xf numFmtId="0" fontId="23" fillId="0" borderId="18" xfId="0" applyFont="1" applyBorder="1" applyAlignment="1">
      <alignment horizontal="center" vertical="center"/>
    </xf>
    <xf numFmtId="175" fontId="23" fillId="0" borderId="18" xfId="0" applyNumberFormat="1" applyFont="1" applyBorder="1" applyAlignment="1">
      <alignment vertical="center"/>
    </xf>
    <xf numFmtId="175" fontId="15" fillId="0" borderId="0" xfId="0" applyNumberFormat="1" applyFont="1" applyAlignment="1">
      <alignment vertical="center"/>
    </xf>
    <xf numFmtId="0" fontId="15" fillId="3" borderId="14" xfId="0" applyFont="1" applyFill="1" applyBorder="1" applyAlignment="1">
      <alignment horizontal="left" vertical="center"/>
    </xf>
    <xf numFmtId="0" fontId="25" fillId="3" borderId="0" xfId="0" applyFont="1" applyFill="1" applyAlignment="1">
      <alignment vertical="center"/>
    </xf>
    <xf numFmtId="0" fontId="25" fillId="0" borderId="0" xfId="0" applyFont="1" applyAlignment="1">
      <alignment vertical="center"/>
    </xf>
    <xf numFmtId="0" fontId="26" fillId="0" borderId="0" xfId="0" applyFont="1"/>
    <xf numFmtId="0" fontId="25" fillId="0" borderId="0" xfId="0" applyFont="1" applyAlignment="1">
      <alignment horizontal="center" vertical="center"/>
    </xf>
    <xf numFmtId="0" fontId="27" fillId="0" borderId="0" xfId="0" applyFont="1" applyAlignment="1">
      <alignment vertical="center"/>
    </xf>
    <xf numFmtId="167" fontId="25" fillId="0" borderId="0" xfId="0" applyNumberFormat="1" applyFont="1" applyAlignment="1">
      <alignment vertical="center"/>
    </xf>
    <xf numFmtId="0" fontId="23" fillId="0" borderId="0" xfId="0" quotePrefix="1" applyFont="1" applyAlignment="1">
      <alignment horizontal="right"/>
    </xf>
    <xf numFmtId="175" fontId="25" fillId="0" borderId="0" xfId="0" applyNumberFormat="1" applyFont="1" applyAlignment="1">
      <alignment vertical="center"/>
    </xf>
    <xf numFmtId="0" fontId="17" fillId="0" borderId="14" xfId="0" applyFont="1" applyBorder="1" applyAlignment="1">
      <alignment vertical="center"/>
    </xf>
    <xf numFmtId="0" fontId="22" fillId="0" borderId="14" xfId="0" applyFont="1" applyBorder="1" applyAlignment="1">
      <alignment vertical="center"/>
    </xf>
    <xf numFmtId="175" fontId="4" fillId="0" borderId="0" xfId="0" applyNumberFormat="1" applyFont="1"/>
    <xf numFmtId="0" fontId="17" fillId="0" borderId="17" xfId="0" applyFont="1" applyBorder="1" applyAlignment="1">
      <alignment vertical="center"/>
    </xf>
    <xf numFmtId="0" fontId="22" fillId="0" borderId="17" xfId="0" applyFont="1" applyBorder="1" applyAlignment="1">
      <alignment vertical="center"/>
    </xf>
    <xf numFmtId="175" fontId="15" fillId="0" borderId="17" xfId="0" applyNumberFormat="1" applyFont="1" applyBorder="1" applyAlignment="1">
      <alignment vertical="center"/>
    </xf>
    <xf numFmtId="0" fontId="19" fillId="0" borderId="0" xfId="0" applyFont="1" applyAlignment="1">
      <alignment vertical="center"/>
    </xf>
    <xf numFmtId="0" fontId="19"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horizontal="right" vertical="center" wrapText="1"/>
    </xf>
    <xf numFmtId="0" fontId="17" fillId="3" borderId="16" xfId="0" applyFont="1" applyFill="1" applyBorder="1" applyAlignment="1">
      <alignment vertical="center"/>
    </xf>
    <xf numFmtId="0" fontId="30" fillId="0" borderId="19" xfId="0" applyFont="1" applyBorder="1" applyAlignment="1">
      <alignment vertical="center"/>
    </xf>
    <xf numFmtId="0" fontId="24" fillId="3" borderId="19" xfId="0" applyFont="1" applyFill="1" applyBorder="1" applyAlignment="1">
      <alignment vertical="center"/>
    </xf>
    <xf numFmtId="0" fontId="23" fillId="0" borderId="19" xfId="0" applyFont="1" applyBorder="1" applyAlignment="1">
      <alignment vertical="center"/>
    </xf>
    <xf numFmtId="0" fontId="23" fillId="0" borderId="19" xfId="0" applyFont="1" applyBorder="1" applyAlignment="1">
      <alignment horizontal="center" vertical="center"/>
    </xf>
    <xf numFmtId="175" fontId="23" fillId="0" borderId="19" xfId="0" applyNumberFormat="1" applyFont="1" applyBorder="1" applyAlignment="1">
      <alignment vertical="center"/>
    </xf>
    <xf numFmtId="0" fontId="24" fillId="0" borderId="19" xfId="0" applyFont="1" applyBorder="1" applyAlignment="1">
      <alignment vertical="center"/>
    </xf>
    <xf numFmtId="175" fontId="28" fillId="0" borderId="19" xfId="0" applyNumberFormat="1" applyFont="1" applyBorder="1" applyAlignment="1">
      <alignment vertical="center"/>
    </xf>
    <xf numFmtId="0" fontId="23" fillId="0" borderId="20" xfId="0" applyFont="1" applyBorder="1" applyAlignment="1">
      <alignment vertical="center"/>
    </xf>
    <xf numFmtId="0" fontId="24" fillId="3" borderId="20" xfId="0" applyFont="1" applyFill="1" applyBorder="1" applyAlignment="1">
      <alignment vertical="center"/>
    </xf>
    <xf numFmtId="0" fontId="23" fillId="0" borderId="20" xfId="0" applyFont="1" applyBorder="1" applyAlignment="1">
      <alignment horizontal="center" vertical="center"/>
    </xf>
    <xf numFmtId="175" fontId="23" fillId="0" borderId="20" xfId="0" applyNumberFormat="1" applyFont="1" applyBorder="1" applyAlignment="1">
      <alignment vertical="center"/>
    </xf>
    <xf numFmtId="0" fontId="31" fillId="0" borderId="16" xfId="0" applyFont="1" applyBorder="1" applyAlignment="1">
      <alignment horizontal="left" vertical="center"/>
    </xf>
    <xf numFmtId="0" fontId="34" fillId="0" borderId="15" xfId="0" applyFont="1" applyBorder="1" applyAlignment="1">
      <alignment vertical="center"/>
    </xf>
    <xf numFmtId="0" fontId="15" fillId="4" borderId="14" xfId="0" applyFont="1" applyFill="1" applyBorder="1" applyAlignment="1">
      <alignment horizontal="center" vertical="center"/>
    </xf>
    <xf numFmtId="0" fontId="35" fillId="0" borderId="0" xfId="0" applyFont="1"/>
    <xf numFmtId="0" fontId="17" fillId="3" borderId="0" xfId="0" applyFont="1" applyFill="1" applyAlignment="1">
      <alignment horizontal="left" vertical="center" indent="1"/>
    </xf>
    <xf numFmtId="0" fontId="15" fillId="3" borderId="0" xfId="0" applyFont="1" applyFill="1" applyAlignment="1">
      <alignment horizontal="center" vertical="center"/>
    </xf>
    <xf numFmtId="178" fontId="17" fillId="0" borderId="0" xfId="0" applyNumberFormat="1" applyFont="1" applyAlignment="1">
      <alignment horizontal="right" vertical="center"/>
    </xf>
    <xf numFmtId="0" fontId="36" fillId="0" borderId="0" xfId="0" applyFont="1" applyAlignment="1">
      <alignment wrapText="1"/>
    </xf>
    <xf numFmtId="0" fontId="25" fillId="0" borderId="0" xfId="0" applyFont="1" applyAlignment="1">
      <alignment vertical="center" wrapText="1"/>
    </xf>
    <xf numFmtId="0" fontId="17" fillId="0" borderId="16" xfId="0" applyFont="1" applyBorder="1" applyAlignment="1">
      <alignment vertical="center"/>
    </xf>
    <xf numFmtId="0" fontId="15" fillId="0" borderId="17" xfId="0" applyFont="1" applyBorder="1"/>
    <xf numFmtId="0" fontId="17" fillId="0" borderId="17" xfId="0" applyFont="1" applyBorder="1"/>
    <xf numFmtId="0" fontId="15" fillId="0" borderId="14" xfId="0" applyFont="1" applyBorder="1" applyAlignment="1">
      <alignment horizontal="center"/>
    </xf>
    <xf numFmtId="0" fontId="18" fillId="0" borderId="0" xfId="0" applyFont="1" applyAlignment="1">
      <alignment vertical="center"/>
    </xf>
    <xf numFmtId="0" fontId="37" fillId="0" borderId="3" xfId="0" applyFont="1" applyBorder="1" applyAlignment="1">
      <alignment vertical="center" wrapText="1"/>
    </xf>
    <xf numFmtId="0" fontId="37" fillId="0" borderId="3" xfId="0" applyFont="1" applyBorder="1" applyAlignment="1">
      <alignment horizontal="right" vertical="center" wrapText="1"/>
    </xf>
    <xf numFmtId="0" fontId="15" fillId="0" borderId="4" xfId="0" applyFont="1" applyBorder="1" applyAlignment="1">
      <alignment horizontal="left" vertical="center" wrapText="1"/>
    </xf>
    <xf numFmtId="175" fontId="15" fillId="0" borderId="4" xfId="0" applyNumberFormat="1" applyFont="1" applyBorder="1" applyAlignment="1">
      <alignment horizontal="right" vertical="center" wrapText="1"/>
    </xf>
    <xf numFmtId="0" fontId="15" fillId="0" borderId="8" xfId="0" applyFont="1" applyBorder="1" applyAlignment="1">
      <alignment horizontal="left" vertical="center" wrapText="1"/>
    </xf>
    <xf numFmtId="175" fontId="15" fillId="0" borderId="8" xfId="0" applyNumberFormat="1" applyFont="1" applyBorder="1" applyAlignment="1">
      <alignment horizontal="right" vertical="center" wrapText="1"/>
    </xf>
    <xf numFmtId="0" fontId="15" fillId="0" borderId="5" xfId="0" applyFont="1" applyBorder="1" applyAlignment="1">
      <alignment horizontal="left" vertical="center" wrapText="1"/>
    </xf>
    <xf numFmtId="175" fontId="15" fillId="0" borderId="5" xfId="0" applyNumberFormat="1" applyFont="1" applyBorder="1" applyAlignment="1">
      <alignment horizontal="right" vertical="center" wrapText="1"/>
    </xf>
    <xf numFmtId="0" fontId="23" fillId="0" borderId="0" xfId="0" applyFont="1" applyAlignment="1">
      <alignment horizontal="left" vertical="center" wrapText="1"/>
    </xf>
    <xf numFmtId="175" fontId="23" fillId="0" borderId="0" xfId="0" applyNumberFormat="1" applyFont="1" applyAlignment="1">
      <alignment horizontal="right" vertical="center" wrapText="1"/>
    </xf>
    <xf numFmtId="167" fontId="15" fillId="0" borderId="8" xfId="0" applyNumberFormat="1" applyFont="1" applyBorder="1" applyAlignment="1">
      <alignment horizontal="right" vertical="center" wrapText="1"/>
    </xf>
    <xf numFmtId="174" fontId="15" fillId="0" borderId="8" xfId="0" applyNumberFormat="1" applyFont="1" applyBorder="1" applyAlignment="1">
      <alignment horizontal="right" vertical="center" wrapText="1"/>
    </xf>
    <xf numFmtId="0" fontId="15" fillId="0" borderId="0" xfId="0" applyFont="1" applyAlignment="1">
      <alignment horizontal="left" vertical="center" wrapText="1"/>
    </xf>
    <xf numFmtId="0" fontId="23" fillId="0" borderId="13" xfId="0" applyFont="1" applyBorder="1" applyAlignment="1">
      <alignment horizontal="left" vertical="center" wrapText="1"/>
    </xf>
    <xf numFmtId="3" fontId="23" fillId="0" borderId="13" xfId="0" applyNumberFormat="1" applyFont="1" applyBorder="1" applyAlignment="1">
      <alignment horizontal="right" vertical="center" wrapText="1"/>
    </xf>
    <xf numFmtId="0" fontId="23" fillId="0" borderId="7" xfId="0" applyFont="1" applyBorder="1" applyAlignment="1">
      <alignment horizontal="left" vertical="center" wrapText="1"/>
    </xf>
    <xf numFmtId="175" fontId="23" fillId="0" borderId="7" xfId="0" applyNumberFormat="1" applyFont="1" applyBorder="1" applyAlignment="1">
      <alignment horizontal="right" vertical="center" wrapText="1"/>
    </xf>
    <xf numFmtId="167" fontId="0" fillId="0" borderId="0" xfId="0" applyNumberFormat="1"/>
    <xf numFmtId="9" fontId="0" fillId="0" borderId="0" xfId="0" applyNumberFormat="1"/>
    <xf numFmtId="3" fontId="0" fillId="0" borderId="0" xfId="0" applyNumberFormat="1"/>
    <xf numFmtId="0" fontId="38" fillId="0" borderId="0" xfId="0" applyFont="1" applyAlignment="1">
      <alignment horizontal="left" vertical="center" indent="3"/>
    </xf>
    <xf numFmtId="0" fontId="39" fillId="0" borderId="0" xfId="0" applyFont="1" applyAlignment="1">
      <alignment vertical="center"/>
    </xf>
    <xf numFmtId="0" fontId="21" fillId="0" borderId="4" xfId="0" applyFont="1" applyBorder="1" applyAlignment="1">
      <alignment horizontal="left" vertical="center" wrapText="1"/>
    </xf>
    <xf numFmtId="0" fontId="15" fillId="0" borderId="11" xfId="0" applyFont="1" applyBorder="1" applyAlignment="1">
      <alignment horizontal="left" vertical="center" wrapText="1"/>
    </xf>
    <xf numFmtId="175" fontId="15" fillId="0" borderId="11" xfId="0" applyNumberFormat="1" applyFont="1" applyBorder="1" applyAlignment="1">
      <alignment horizontal="right" vertical="center" wrapText="1"/>
    </xf>
    <xf numFmtId="175" fontId="40" fillId="0" borderId="0" xfId="0" applyNumberFormat="1" applyFont="1" applyAlignment="1">
      <alignment horizontal="left" vertical="center" wrapText="1"/>
    </xf>
    <xf numFmtId="0" fontId="23" fillId="0" borderId="9" xfId="0" applyFont="1" applyBorder="1" applyAlignment="1">
      <alignment horizontal="left" vertical="center" wrapText="1"/>
    </xf>
    <xf numFmtId="175" fontId="23" fillId="0" borderId="9" xfId="0" applyNumberFormat="1" applyFont="1" applyBorder="1" applyAlignment="1">
      <alignment horizontal="right" vertical="center" wrapText="1"/>
    </xf>
    <xf numFmtId="0" fontId="15" fillId="0" borderId="8" xfId="0" applyFont="1" applyBorder="1" applyAlignment="1">
      <alignment horizontal="left" vertical="center"/>
    </xf>
    <xf numFmtId="0" fontId="15" fillId="0" borderId="11" xfId="0" applyFont="1" applyBorder="1" applyAlignment="1">
      <alignment horizontal="left" vertical="center"/>
    </xf>
    <xf numFmtId="0" fontId="17" fillId="0" borderId="5" xfId="0" applyFont="1" applyBorder="1" applyAlignment="1">
      <alignment horizontal="left" vertical="center" wrapText="1"/>
    </xf>
    <xf numFmtId="175" fontId="17" fillId="0" borderId="5" xfId="0" applyNumberFormat="1" applyFont="1" applyBorder="1" applyAlignment="1">
      <alignment horizontal="right" vertical="center" wrapText="1"/>
    </xf>
    <xf numFmtId="0" fontId="21" fillId="0" borderId="9" xfId="0" applyFont="1" applyBorder="1" applyAlignment="1">
      <alignment horizontal="left" vertical="center" wrapText="1"/>
    </xf>
    <xf numFmtId="175" fontId="15" fillId="0" borderId="9" xfId="0" applyNumberFormat="1" applyFont="1" applyBorder="1" applyAlignment="1">
      <alignment horizontal="left" vertical="center" wrapText="1"/>
    </xf>
    <xf numFmtId="0" fontId="10" fillId="0" borderId="0" xfId="0" applyFont="1"/>
    <xf numFmtId="0" fontId="15" fillId="0" borderId="10" xfId="0" applyFont="1" applyBorder="1" applyAlignment="1">
      <alignment horizontal="left" vertical="center" wrapText="1"/>
    </xf>
    <xf numFmtId="0" fontId="15" fillId="0" borderId="12" xfId="0" applyFont="1" applyBorder="1" applyAlignment="1">
      <alignment horizontal="left" vertical="center" wrapText="1"/>
    </xf>
    <xf numFmtId="175" fontId="15" fillId="0" borderId="12" xfId="0" applyNumberFormat="1" applyFont="1" applyBorder="1" applyAlignment="1">
      <alignment horizontal="right" vertical="center" wrapText="1"/>
    </xf>
    <xf numFmtId="175" fontId="23" fillId="0" borderId="13" xfId="0" applyNumberFormat="1" applyFont="1" applyBorder="1" applyAlignment="1">
      <alignment horizontal="right" vertical="center" wrapText="1"/>
    </xf>
    <xf numFmtId="175" fontId="15" fillId="0" borderId="0" xfId="0" applyNumberFormat="1" applyFont="1" applyAlignment="1">
      <alignment horizontal="left" vertical="center" wrapText="1"/>
    </xf>
    <xf numFmtId="175" fontId="0" fillId="0" borderId="0" xfId="0" applyNumberFormat="1"/>
    <xf numFmtId="0" fontId="38" fillId="0" borderId="0" xfId="0" applyFont="1" applyAlignment="1">
      <alignment vertical="center"/>
    </xf>
    <xf numFmtId="0" fontId="13" fillId="0" borderId="0" xfId="0" applyFont="1" applyAlignment="1">
      <alignment horizontal="left" vertical="center" indent="4"/>
    </xf>
    <xf numFmtId="0" fontId="23" fillId="0" borderId="4" xfId="0" applyFont="1" applyBorder="1" applyAlignment="1">
      <alignment horizontal="left" vertical="center" wrapText="1"/>
    </xf>
    <xf numFmtId="175" fontId="41" fillId="0" borderId="8" xfId="0" applyNumberFormat="1" applyFont="1" applyBorder="1" applyAlignment="1">
      <alignment horizontal="right" vertical="center"/>
    </xf>
    <xf numFmtId="175" fontId="41" fillId="0" borderId="5" xfId="0" applyNumberFormat="1" applyFont="1" applyBorder="1" applyAlignment="1">
      <alignment horizontal="right" vertical="center"/>
    </xf>
    <xf numFmtId="175" fontId="19" fillId="0" borderId="0" xfId="0" applyNumberFormat="1" applyFont="1" applyAlignment="1">
      <alignment horizontal="right" vertical="center"/>
    </xf>
    <xf numFmtId="175" fontId="41" fillId="0" borderId="0" xfId="0" applyNumberFormat="1" applyFont="1" applyAlignment="1">
      <alignment horizontal="right" vertical="center"/>
    </xf>
    <xf numFmtId="0" fontId="23" fillId="0" borderId="5" xfId="0" applyFont="1" applyBorder="1" applyAlignment="1">
      <alignment horizontal="left" vertical="center" wrapText="1"/>
    </xf>
    <xf numFmtId="175" fontId="23" fillId="0" borderId="5" xfId="0" applyNumberFormat="1" applyFont="1" applyBorder="1" applyAlignment="1">
      <alignment horizontal="right" vertical="center" wrapText="1"/>
    </xf>
    <xf numFmtId="175" fontId="19" fillId="0" borderId="5" xfId="0" applyNumberFormat="1" applyFont="1" applyBorder="1" applyAlignment="1">
      <alignment horizontal="right" vertical="center"/>
    </xf>
    <xf numFmtId="175" fontId="15" fillId="0" borderId="4" xfId="0" applyNumberFormat="1" applyFont="1" applyBorder="1" applyAlignment="1">
      <alignment horizontal="left" vertical="center" wrapText="1"/>
    </xf>
    <xf numFmtId="0" fontId="10" fillId="0" borderId="0" xfId="0" applyFont="1" applyAlignment="1">
      <alignment horizontal="left" vertical="center" wrapText="1"/>
    </xf>
    <xf numFmtId="175" fontId="10" fillId="0" borderId="0" xfId="0" applyNumberFormat="1" applyFont="1" applyAlignment="1">
      <alignment horizontal="left" vertical="center" wrapText="1"/>
    </xf>
    <xf numFmtId="0" fontId="39" fillId="0" borderId="0" xfId="0" quotePrefix="1" applyFont="1" applyAlignment="1">
      <alignment horizontal="right"/>
    </xf>
    <xf numFmtId="0" fontId="42" fillId="0" borderId="0" xfId="0" applyFont="1" applyAlignment="1">
      <alignment vertical="center"/>
    </xf>
    <xf numFmtId="0" fontId="37" fillId="0" borderId="6" xfId="0" applyFont="1" applyBorder="1" applyAlignment="1">
      <alignment vertical="center" wrapText="1"/>
    </xf>
    <xf numFmtId="0" fontId="41" fillId="0" borderId="8" xfId="0" applyFont="1" applyBorder="1" applyAlignment="1">
      <alignment vertical="center" wrapText="1"/>
    </xf>
    <xf numFmtId="0" fontId="41" fillId="0" borderId="5" xfId="0" applyFont="1" applyBorder="1" applyAlignment="1">
      <alignment vertical="center" wrapText="1"/>
    </xf>
    <xf numFmtId="0" fontId="41" fillId="0" borderId="0" xfId="0" applyFont="1" applyAlignment="1">
      <alignment vertical="center" wrapText="1"/>
    </xf>
    <xf numFmtId="0" fontId="19" fillId="0" borderId="5" xfId="0" applyFont="1" applyBorder="1" applyAlignment="1">
      <alignment vertical="center" wrapText="1"/>
    </xf>
    <xf numFmtId="0" fontId="19" fillId="0" borderId="7" xfId="0" applyFont="1" applyBorder="1" applyAlignment="1">
      <alignment vertical="center" wrapText="1"/>
    </xf>
    <xf numFmtId="175" fontId="15" fillId="0" borderId="0" xfId="0" applyNumberFormat="1" applyFont="1"/>
    <xf numFmtId="0" fontId="37" fillId="0" borderId="3" xfId="0" applyFont="1" applyBorder="1" applyAlignment="1">
      <alignment horizontal="left" vertical="center" wrapText="1"/>
    </xf>
    <xf numFmtId="183" fontId="15" fillId="0" borderId="14" xfId="0" applyNumberFormat="1" applyFont="1" applyBorder="1" applyAlignment="1">
      <alignment vertical="center"/>
    </xf>
    <xf numFmtId="9" fontId="15" fillId="0" borderId="0" xfId="0" applyNumberFormat="1" applyFont="1" applyAlignment="1">
      <alignment vertical="center"/>
    </xf>
    <xf numFmtId="175" fontId="15" fillId="0" borderId="0" xfId="0" applyNumberFormat="1" applyFont="1" applyAlignment="1">
      <alignment horizontal="right" vertical="center" wrapText="1"/>
    </xf>
    <xf numFmtId="0" fontId="47" fillId="0" borderId="0" xfId="0" applyFont="1" applyAlignment="1">
      <alignment horizontal="left" vertical="center" wrapText="1"/>
    </xf>
    <xf numFmtId="9" fontId="23" fillId="0" borderId="0" xfId="0" applyNumberFormat="1" applyFont="1" applyAlignment="1">
      <alignment vertical="center"/>
    </xf>
    <xf numFmtId="175" fontId="15" fillId="0" borderId="10" xfId="0" applyNumberFormat="1" applyFont="1" applyBorder="1" applyAlignment="1">
      <alignment horizontal="right" vertical="center" wrapText="1"/>
    </xf>
    <xf numFmtId="0" fontId="23" fillId="0" borderId="21" xfId="0" quotePrefix="1" applyFont="1" applyBorder="1" applyAlignment="1">
      <alignment horizontal="left" vertical="center" wrapText="1"/>
    </xf>
    <xf numFmtId="175" fontId="23" fillId="0" borderId="21" xfId="0" applyNumberFormat="1" applyFont="1" applyBorder="1" applyAlignment="1">
      <alignment horizontal="right" vertical="center" wrapText="1"/>
    </xf>
    <xf numFmtId="167" fontId="23" fillId="0" borderId="21" xfId="0" applyNumberFormat="1" applyFont="1" applyBorder="1" applyAlignment="1">
      <alignment horizontal="right" vertical="center" wrapText="1"/>
    </xf>
    <xf numFmtId="0" fontId="37" fillId="0" borderId="0" xfId="0" applyFont="1" applyAlignment="1">
      <alignment vertical="center" wrapText="1"/>
    </xf>
    <xf numFmtId="0" fontId="37" fillId="0" borderId="0" xfId="0" applyFont="1" applyAlignment="1">
      <alignment horizontal="right" vertical="center" wrapText="1"/>
    </xf>
    <xf numFmtId="0" fontId="21" fillId="0" borderId="0" xfId="0" applyFont="1" applyAlignment="1">
      <alignment horizontal="left" vertical="center" wrapText="1"/>
    </xf>
    <xf numFmtId="175" fontId="22" fillId="0" borderId="0" xfId="0" applyNumberFormat="1" applyFont="1" applyAlignment="1">
      <alignment horizontal="right" vertical="center"/>
    </xf>
    <xf numFmtId="0" fontId="23" fillId="0" borderId="1" xfId="0" applyFont="1" applyBorder="1" applyAlignment="1">
      <alignment horizontal="left" vertical="center" wrapText="1"/>
    </xf>
    <xf numFmtId="175" fontId="19" fillId="0" borderId="1" xfId="0" applyNumberFormat="1" applyFont="1" applyBorder="1" applyAlignment="1">
      <alignment horizontal="right" vertical="center"/>
    </xf>
    <xf numFmtId="0" fontId="25" fillId="5" borderId="0" xfId="0" applyFont="1" applyFill="1" applyAlignment="1">
      <alignment vertical="center" wrapText="1"/>
    </xf>
    <xf numFmtId="0" fontId="47" fillId="0" borderId="0" xfId="0" applyFont="1" applyAlignment="1">
      <alignment horizontal="left" vertical="center"/>
    </xf>
    <xf numFmtId="0" fontId="15" fillId="0" borderId="14" xfId="0" quotePrefix="1" applyFont="1" applyBorder="1" applyAlignment="1">
      <alignment vertical="center"/>
    </xf>
    <xf numFmtId="0" fontId="23" fillId="0" borderId="0" xfId="0" quotePrefix="1" applyFont="1" applyAlignment="1">
      <alignment horizontal="left" vertical="center" wrapText="1"/>
    </xf>
    <xf numFmtId="0" fontId="17" fillId="3" borderId="14" xfId="0" applyFont="1" applyFill="1" applyBorder="1" applyAlignment="1">
      <alignment horizontal="left" vertical="center"/>
    </xf>
    <xf numFmtId="184" fontId="17" fillId="0" borderId="8" xfId="0" applyNumberFormat="1" applyFont="1" applyBorder="1" applyAlignment="1">
      <alignment horizontal="right" vertical="center" wrapText="1"/>
    </xf>
    <xf numFmtId="0" fontId="49" fillId="0" borderId="0" xfId="0" applyFont="1" applyAlignment="1">
      <alignment horizontal="left" vertical="center" indent="4"/>
    </xf>
    <xf numFmtId="0" fontId="49" fillId="0" borderId="0" xfId="0" applyFont="1"/>
    <xf numFmtId="0" fontId="25" fillId="0" borderId="0" xfId="0" applyFont="1" applyAlignment="1">
      <alignment horizontal="left" vertical="top" wrapText="1"/>
    </xf>
    <xf numFmtId="0" fontId="53" fillId="0" borderId="0" xfId="0" applyFont="1"/>
    <xf numFmtId="0" fontId="54" fillId="0" borderId="0" xfId="0" applyFont="1" applyAlignment="1">
      <alignment vertical="center"/>
    </xf>
    <xf numFmtId="9" fontId="15" fillId="0" borderId="17" xfId="0" applyNumberFormat="1" applyFont="1" applyBorder="1" applyAlignment="1">
      <alignment vertical="center"/>
    </xf>
    <xf numFmtId="182" fontId="16" fillId="0" borderId="14" xfId="0" applyNumberFormat="1" applyFont="1" applyBorder="1" applyAlignment="1">
      <alignment vertical="center"/>
    </xf>
    <xf numFmtId="0" fontId="15" fillId="4" borderId="14" xfId="0" applyFont="1" applyFill="1" applyBorder="1" applyAlignment="1">
      <alignment horizontal="left" vertical="center" indent="1"/>
    </xf>
    <xf numFmtId="175" fontId="48" fillId="0" borderId="0" xfId="0" applyNumberFormat="1" applyFont="1" applyAlignment="1">
      <alignment horizontal="right" vertical="center" wrapText="1"/>
    </xf>
    <xf numFmtId="175" fontId="50" fillId="0" borderId="0" xfId="0" applyNumberFormat="1" applyFont="1"/>
    <xf numFmtId="17" fontId="37" fillId="0" borderId="6" xfId="0" applyNumberFormat="1" applyFont="1" applyBorder="1" applyAlignment="1">
      <alignment horizontal="right" vertical="center" wrapText="1"/>
    </xf>
    <xf numFmtId="0" fontId="41" fillId="0" borderId="0" xfId="0" applyFont="1" applyAlignment="1">
      <alignment horizontal="right" vertical="center"/>
    </xf>
    <xf numFmtId="0" fontId="57" fillId="0" borderId="0" xfId="0" applyFont="1" applyAlignment="1">
      <alignment horizontal="right"/>
    </xf>
    <xf numFmtId="0" fontId="23" fillId="0" borderId="0" xfId="0" applyFont="1" applyAlignment="1">
      <alignment horizontal="centerContinuous"/>
    </xf>
    <xf numFmtId="0" fontId="21" fillId="0" borderId="0" xfId="0" applyFont="1" applyAlignment="1">
      <alignment horizontal="centerContinuous"/>
    </xf>
    <xf numFmtId="0" fontId="40" fillId="0" borderId="0" xfId="0" applyFont="1" applyAlignment="1">
      <alignment horizontal="centerContinuous"/>
    </xf>
    <xf numFmtId="0" fontId="58" fillId="0" borderId="0" xfId="0" quotePrefix="1" applyFont="1" applyAlignment="1">
      <alignment horizontal="right"/>
    </xf>
    <xf numFmtId="0" fontId="59" fillId="0" borderId="0" xfId="0" applyFont="1"/>
    <xf numFmtId="0" fontId="60" fillId="0" borderId="0" xfId="0" applyFont="1"/>
    <xf numFmtId="0" fontId="38" fillId="0" borderId="0" xfId="0" applyFont="1" applyAlignment="1">
      <alignment horizontal="left" vertical="center"/>
    </xf>
    <xf numFmtId="0" fontId="0" fillId="0" borderId="0" xfId="0" applyAlignment="1">
      <alignment vertical="center"/>
    </xf>
    <xf numFmtId="175" fontId="15" fillId="0" borderId="22" xfId="0" applyNumberFormat="1" applyFont="1" applyBorder="1" applyAlignment="1">
      <alignment vertical="center"/>
    </xf>
    <xf numFmtId="175" fontId="15" fillId="0" borderId="23" xfId="0" applyNumberFormat="1" applyFont="1" applyBorder="1" applyAlignment="1">
      <alignment vertical="center"/>
    </xf>
    <xf numFmtId="180" fontId="22" fillId="0" borderId="14" xfId="0" applyNumberFormat="1" applyFont="1" applyBorder="1" applyAlignment="1">
      <alignment horizontal="right" vertical="center"/>
    </xf>
    <xf numFmtId="179" fontId="16" fillId="0" borderId="14" xfId="0" applyNumberFormat="1" applyFont="1" applyBorder="1" applyAlignment="1">
      <alignment vertical="center"/>
    </xf>
    <xf numFmtId="3" fontId="15" fillId="0" borderId="16" xfId="0" applyNumberFormat="1" applyFont="1" applyBorder="1" applyAlignment="1">
      <alignment vertical="center"/>
    </xf>
    <xf numFmtId="178" fontId="17" fillId="0" borderId="17" xfId="0" applyNumberFormat="1" applyFont="1" applyBorder="1" applyAlignment="1">
      <alignment horizontal="right" vertical="center"/>
    </xf>
    <xf numFmtId="0" fontId="15" fillId="0" borderId="17" xfId="0" applyFont="1" applyBorder="1" applyAlignment="1">
      <alignment horizontal="center"/>
    </xf>
    <xf numFmtId="0" fontId="17" fillId="0" borderId="22" xfId="0" applyFont="1" applyBorder="1" applyAlignment="1">
      <alignment vertical="center"/>
    </xf>
    <xf numFmtId="0" fontId="15" fillId="0" borderId="22" xfId="0" applyFont="1" applyBorder="1" applyAlignment="1">
      <alignment vertical="center"/>
    </xf>
    <xf numFmtId="0" fontId="15" fillId="0" borderId="22" xfId="0" applyFont="1" applyBorder="1" applyAlignment="1">
      <alignment horizontal="center" vertical="center"/>
    </xf>
    <xf numFmtId="0" fontId="17" fillId="0" borderId="24" xfId="0" applyFont="1" applyBorder="1" applyAlignment="1">
      <alignment vertical="center"/>
    </xf>
    <xf numFmtId="0" fontId="15" fillId="0" borderId="24" xfId="0" applyFont="1" applyBorder="1" applyAlignment="1">
      <alignment vertical="center"/>
    </xf>
    <xf numFmtId="175" fontId="15" fillId="0" borderId="24" xfId="0" applyNumberFormat="1" applyFont="1" applyBorder="1" applyAlignment="1">
      <alignment vertical="center"/>
    </xf>
    <xf numFmtId="175" fontId="15" fillId="0" borderId="16" xfId="0" applyNumberFormat="1" applyFont="1" applyBorder="1" applyAlignment="1">
      <alignment vertical="center"/>
    </xf>
    <xf numFmtId="0" fontId="57" fillId="0" borderId="0" xfId="0" applyFont="1"/>
    <xf numFmtId="167" fontId="15" fillId="0" borderId="16" xfId="0" applyNumberFormat="1" applyFont="1" applyBorder="1" applyAlignment="1">
      <alignment vertical="center"/>
    </xf>
    <xf numFmtId="183" fontId="15" fillId="0" borderId="0" xfId="0" applyNumberFormat="1" applyFont="1" applyAlignment="1">
      <alignment vertical="center"/>
    </xf>
    <xf numFmtId="177" fontId="15" fillId="0" borderId="17" xfId="0" applyNumberFormat="1" applyFont="1" applyBorder="1" applyAlignment="1">
      <alignment horizontal="right" vertical="center"/>
    </xf>
    <xf numFmtId="0" fontId="55" fillId="0" borderId="0" xfId="0" applyFont="1" applyAlignment="1">
      <alignment vertical="center"/>
    </xf>
    <xf numFmtId="175" fontId="10" fillId="0" borderId="0" xfId="0" applyNumberFormat="1" applyFont="1" applyAlignment="1">
      <alignment horizontal="right" vertical="center" wrapText="1"/>
    </xf>
    <xf numFmtId="0" fontId="0" fillId="0" borderId="0" xfId="0" applyAlignment="1">
      <alignment horizontal="left"/>
    </xf>
    <xf numFmtId="0" fontId="25" fillId="0" borderId="0" xfId="0" quotePrefix="1" applyFont="1" applyAlignment="1">
      <alignment horizontal="left" vertical="center" wrapText="1"/>
    </xf>
    <xf numFmtId="0" fontId="23" fillId="0" borderId="25" xfId="0" applyFont="1" applyBorder="1" applyAlignment="1">
      <alignment horizontal="left" vertical="center" wrapText="1"/>
    </xf>
    <xf numFmtId="175" fontId="23" fillId="0" borderId="25" xfId="0" applyNumberFormat="1" applyFont="1" applyBorder="1" applyAlignment="1">
      <alignment horizontal="right" vertical="center" wrapText="1"/>
    </xf>
    <xf numFmtId="4" fontId="0" fillId="0" borderId="0" xfId="0" applyNumberFormat="1"/>
    <xf numFmtId="10" fontId="0" fillId="0" borderId="0" xfId="0" applyNumberFormat="1"/>
    <xf numFmtId="0" fontId="19" fillId="0" borderId="3" xfId="0" applyFont="1" applyBorder="1" applyAlignment="1">
      <alignment vertical="center" wrapText="1"/>
    </xf>
    <xf numFmtId="0" fontId="22" fillId="0" borderId="0" xfId="0" applyFont="1" applyAlignment="1">
      <alignment horizontal="left" vertical="center" wrapText="1"/>
    </xf>
    <xf numFmtId="0" fontId="63" fillId="0" borderId="0" xfId="0" applyFont="1" applyAlignment="1">
      <alignment horizontal="left" vertical="center" wrapText="1"/>
    </xf>
    <xf numFmtId="175" fontId="30" fillId="0" borderId="0" xfId="0" applyNumberFormat="1" applyFont="1" applyAlignment="1">
      <alignment horizontal="right" vertical="center" wrapText="1"/>
    </xf>
    <xf numFmtId="175" fontId="30" fillId="0" borderId="0" xfId="0" applyNumberFormat="1" applyFont="1" applyAlignment="1">
      <alignment horizontal="right" vertical="center"/>
    </xf>
    <xf numFmtId="175" fontId="22" fillId="0" borderId="0" xfId="0" applyNumberFormat="1" applyFont="1" applyAlignment="1">
      <alignment horizontal="right" vertical="center" wrapText="1"/>
    </xf>
    <xf numFmtId="0" fontId="30" fillId="0" borderId="0" xfId="0" applyFont="1" applyAlignment="1">
      <alignment horizontal="left" vertical="center" wrapText="1"/>
    </xf>
    <xf numFmtId="0" fontId="63" fillId="0" borderId="0" xfId="0" applyFont="1" applyAlignment="1">
      <alignment horizontal="left" vertical="center"/>
    </xf>
    <xf numFmtId="0" fontId="65" fillId="0" borderId="0" xfId="0" applyFont="1"/>
    <xf numFmtId="175" fontId="53" fillId="0" borderId="0" xfId="0" applyNumberFormat="1" applyFont="1"/>
    <xf numFmtId="185" fontId="0" fillId="0" borderId="0" xfId="0" applyNumberFormat="1"/>
    <xf numFmtId="175" fontId="22" fillId="0" borderId="8" xfId="0" applyNumberFormat="1" applyFont="1" applyBorder="1" applyAlignment="1">
      <alignment horizontal="right" vertical="center" wrapText="1"/>
    </xf>
    <xf numFmtId="0" fontId="66" fillId="0" borderId="0" xfId="0" applyFont="1" applyAlignment="1">
      <alignment vertical="center"/>
    </xf>
    <xf numFmtId="176" fontId="67" fillId="0" borderId="14" xfId="0" applyNumberFormat="1" applyFont="1" applyBorder="1" applyAlignment="1">
      <alignment horizontal="right" vertical="center"/>
    </xf>
    <xf numFmtId="175" fontId="67" fillId="0" borderId="14" xfId="0" applyNumberFormat="1" applyFont="1" applyBorder="1" applyAlignment="1">
      <alignment vertical="center"/>
    </xf>
    <xf numFmtId="175" fontId="67" fillId="0" borderId="17" xfId="0" applyNumberFormat="1" applyFont="1" applyBorder="1" applyAlignment="1">
      <alignment vertical="center"/>
    </xf>
    <xf numFmtId="175" fontId="67" fillId="0" borderId="0" xfId="0" applyNumberFormat="1" applyFont="1" applyAlignment="1">
      <alignment vertical="center"/>
    </xf>
    <xf numFmtId="175" fontId="67" fillId="0" borderId="16" xfId="0" applyNumberFormat="1" applyFont="1" applyBorder="1" applyAlignment="1">
      <alignment vertical="center"/>
    </xf>
    <xf numFmtId="175" fontId="68" fillId="0" borderId="19" xfId="0" applyNumberFormat="1" applyFont="1" applyBorder="1" applyAlignment="1">
      <alignment vertical="center"/>
    </xf>
    <xf numFmtId="175" fontId="67" fillId="0" borderId="14" xfId="0" applyNumberFormat="1" applyFont="1" applyBorder="1"/>
    <xf numFmtId="0" fontId="15" fillId="3" borderId="0" xfId="0" applyFont="1" applyFill="1" applyAlignment="1">
      <alignment horizontal="left" vertical="center" indent="1"/>
    </xf>
    <xf numFmtId="0" fontId="15" fillId="3" borderId="0" xfId="0" applyFont="1" applyFill="1" applyAlignment="1">
      <alignment vertical="center"/>
    </xf>
    <xf numFmtId="178" fontId="15" fillId="0" borderId="0" xfId="0" applyNumberFormat="1" applyFont="1" applyAlignment="1">
      <alignment horizontal="right" vertical="center"/>
    </xf>
    <xf numFmtId="186" fontId="0" fillId="0" borderId="0" xfId="117" applyNumberFormat="1" applyFont="1"/>
    <xf numFmtId="175" fontId="61" fillId="0" borderId="14" xfId="0" applyNumberFormat="1" applyFont="1" applyBorder="1" applyAlignment="1">
      <alignment horizontal="right" vertical="center"/>
    </xf>
    <xf numFmtId="175" fontId="61" fillId="0" borderId="14" xfId="0" applyNumberFormat="1" applyFont="1" applyBorder="1" applyAlignment="1">
      <alignment vertical="center"/>
    </xf>
    <xf numFmtId="0" fontId="30" fillId="0" borderId="0" xfId="0" applyFont="1" applyAlignment="1">
      <alignment vertical="center"/>
    </xf>
    <xf numFmtId="0" fontId="24" fillId="3" borderId="0" xfId="0" applyFont="1" applyFill="1" applyAlignment="1">
      <alignment vertical="center"/>
    </xf>
    <xf numFmtId="0" fontId="23" fillId="0" borderId="0" xfId="0" applyFont="1" applyAlignment="1">
      <alignment horizontal="center" vertical="center"/>
    </xf>
    <xf numFmtId="175" fontId="30" fillId="0" borderId="19" xfId="0" applyNumberFormat="1" applyFont="1" applyBorder="1" applyAlignment="1">
      <alignment vertical="center"/>
    </xf>
    <xf numFmtId="182" fontId="15" fillId="0" borderId="0" xfId="0" applyNumberFormat="1" applyFont="1" applyAlignment="1">
      <alignment vertical="center"/>
    </xf>
    <xf numFmtId="175" fontId="61" fillId="0" borderId="0" xfId="0" applyNumberFormat="1" applyFont="1" applyAlignment="1">
      <alignment vertical="center"/>
    </xf>
    <xf numFmtId="175" fontId="30" fillId="0" borderId="19" xfId="0" applyNumberFormat="1" applyFont="1" applyBorder="1" applyAlignment="1">
      <alignment horizontal="right" vertical="center"/>
    </xf>
    <xf numFmtId="0" fontId="30" fillId="0" borderId="19" xfId="0" applyFont="1" applyBorder="1" applyAlignment="1">
      <alignment horizontal="center" vertical="center"/>
    </xf>
    <xf numFmtId="182" fontId="15" fillId="0" borderId="0" xfId="0" applyNumberFormat="1" applyFont="1"/>
    <xf numFmtId="175" fontId="61" fillId="0" borderId="0" xfId="0" applyNumberFormat="1" applyFont="1" applyAlignment="1">
      <alignment horizontal="right" vertical="center"/>
    </xf>
    <xf numFmtId="183" fontId="48" fillId="0" borderId="0" xfId="0" applyNumberFormat="1" applyFont="1" applyAlignment="1">
      <alignment horizontal="right" vertical="center" wrapText="1"/>
    </xf>
    <xf numFmtId="188" fontId="48" fillId="0" borderId="0" xfId="0" applyNumberFormat="1" applyFont="1" applyAlignment="1">
      <alignment horizontal="right" vertical="center" wrapText="1"/>
    </xf>
    <xf numFmtId="183" fontId="0" fillId="0" borderId="0" xfId="0" applyNumberFormat="1"/>
    <xf numFmtId="0" fontId="22" fillId="0" borderId="14" xfId="0" applyFont="1" applyBorder="1" applyAlignment="1">
      <alignment horizontal="left" vertical="center"/>
    </xf>
    <xf numFmtId="167" fontId="15" fillId="0" borderId="14" xfId="0" applyNumberFormat="1" applyFont="1" applyBorder="1" applyAlignment="1">
      <alignment vertical="center"/>
    </xf>
    <xf numFmtId="0" fontId="25" fillId="0" borderId="0" xfId="0" applyFont="1" applyAlignment="1">
      <alignment horizontal="left" vertical="center"/>
    </xf>
    <xf numFmtId="167" fontId="25" fillId="0" borderId="0" xfId="0" applyNumberFormat="1" applyFont="1" applyAlignment="1">
      <alignment horizontal="left" vertical="center"/>
    </xf>
    <xf numFmtId="167" fontId="15" fillId="0" borderId="17" xfId="0" applyNumberFormat="1" applyFont="1" applyBorder="1" applyAlignment="1">
      <alignment vertical="center"/>
    </xf>
    <xf numFmtId="189" fontId="0" fillId="0" borderId="0" xfId="0" applyNumberFormat="1"/>
    <xf numFmtId="0" fontId="17" fillId="0" borderId="14" xfId="0" applyFont="1" applyBorder="1" applyAlignment="1">
      <alignment horizontal="left" vertical="center"/>
    </xf>
    <xf numFmtId="22" fontId="0" fillId="0" borderId="0" xfId="0" applyNumberFormat="1"/>
    <xf numFmtId="183" fontId="15" fillId="0" borderId="4" xfId="0" applyNumberFormat="1" applyFont="1" applyBorder="1" applyAlignment="1">
      <alignment horizontal="right" vertical="center" wrapText="1"/>
    </xf>
    <xf numFmtId="183" fontId="15" fillId="0" borderId="8" xfId="0" applyNumberFormat="1" applyFont="1" applyBorder="1" applyAlignment="1">
      <alignment horizontal="right" vertical="center" wrapText="1"/>
    </xf>
    <xf numFmtId="183" fontId="23" fillId="0" borderId="7" xfId="0" applyNumberFormat="1" applyFont="1" applyBorder="1" applyAlignment="1">
      <alignment horizontal="right" vertical="center" wrapText="1"/>
    </xf>
    <xf numFmtId="183" fontId="23" fillId="0" borderId="0" xfId="0" applyNumberFormat="1" applyFont="1" applyAlignment="1">
      <alignment horizontal="right" vertical="center" wrapText="1"/>
    </xf>
    <xf numFmtId="175" fontId="0" fillId="0" borderId="0" xfId="0" applyNumberFormat="1" applyAlignment="1">
      <alignment horizontal="left"/>
    </xf>
    <xf numFmtId="0" fontId="50" fillId="5" borderId="0" xfId="0" applyFont="1" applyFill="1"/>
    <xf numFmtId="0" fontId="69" fillId="0" borderId="0" xfId="0" applyFont="1"/>
    <xf numFmtId="0" fontId="36" fillId="0" borderId="0" xfId="0" applyFont="1" applyAlignment="1">
      <alignment horizontal="left" vertical="center" wrapText="1"/>
    </xf>
    <xf numFmtId="0" fontId="22" fillId="0" borderId="10" xfId="0" applyFont="1" applyBorder="1" applyAlignment="1">
      <alignment horizontal="left" vertical="center" wrapText="1"/>
    </xf>
    <xf numFmtId="0" fontId="71" fillId="0" borderId="0" xfId="0" applyFont="1" applyAlignment="1">
      <alignment horizontal="left" vertical="center"/>
    </xf>
    <xf numFmtId="175" fontId="73" fillId="0" borderId="19" xfId="0" applyNumberFormat="1" applyFont="1" applyBorder="1" applyAlignment="1">
      <alignment vertical="center"/>
    </xf>
    <xf numFmtId="175" fontId="23" fillId="0" borderId="0" xfId="0" applyNumberFormat="1" applyFont="1" applyAlignment="1">
      <alignment vertical="center"/>
    </xf>
    <xf numFmtId="183" fontId="23" fillId="0" borderId="0" xfId="0" applyNumberFormat="1" applyFont="1" applyAlignment="1">
      <alignment vertical="center"/>
    </xf>
    <xf numFmtId="4" fontId="15" fillId="0" borderId="0" xfId="0" applyNumberFormat="1" applyFont="1" applyAlignment="1">
      <alignment vertical="center"/>
    </xf>
    <xf numFmtId="189" fontId="15" fillId="0" borderId="0" xfId="0" applyNumberFormat="1" applyFont="1" applyAlignment="1">
      <alignment vertical="center"/>
    </xf>
    <xf numFmtId="190" fontId="15" fillId="0" borderId="0" xfId="0" applyNumberFormat="1" applyFont="1" applyAlignment="1">
      <alignment vertical="center"/>
    </xf>
    <xf numFmtId="0" fontId="25" fillId="0" borderId="0" xfId="0" applyFont="1" applyAlignment="1">
      <alignment horizontal="left" vertical="center" wrapText="1"/>
    </xf>
    <xf numFmtId="175" fontId="15" fillId="0" borderId="9" xfId="0" applyNumberFormat="1" applyFont="1" applyBorder="1" applyAlignment="1">
      <alignment horizontal="right" vertical="center" wrapText="1"/>
    </xf>
    <xf numFmtId="175" fontId="74" fillId="0" borderId="14" xfId="0" applyNumberFormat="1" applyFont="1" applyBorder="1" applyAlignment="1">
      <alignment vertical="center"/>
    </xf>
    <xf numFmtId="0" fontId="15" fillId="0" borderId="9" xfId="0" applyFont="1" applyBorder="1" applyAlignment="1">
      <alignment horizontal="left" vertical="center" wrapText="1"/>
    </xf>
    <xf numFmtId="175" fontId="28" fillId="0" borderId="21" xfId="0" applyNumberFormat="1" applyFont="1" applyBorder="1" applyAlignment="1">
      <alignment horizontal="right" vertical="center" wrapText="1"/>
    </xf>
    <xf numFmtId="0" fontId="22" fillId="0" borderId="14" xfId="0" applyFont="1" applyBorder="1" applyAlignment="1">
      <alignment horizontal="left"/>
    </xf>
    <xf numFmtId="0" fontId="17" fillId="3" borderId="14" xfId="0" applyFont="1" applyFill="1" applyBorder="1"/>
    <xf numFmtId="0" fontId="15" fillId="0" borderId="14" xfId="0" applyFont="1" applyBorder="1"/>
    <xf numFmtId="0" fontId="54" fillId="0" borderId="0" xfId="0" applyFont="1" applyAlignment="1">
      <alignment vertical="center" wrapText="1"/>
    </xf>
    <xf numFmtId="0" fontId="55" fillId="0" borderId="0" xfId="0" applyFont="1" applyAlignment="1">
      <alignment vertical="center" wrapText="1"/>
    </xf>
    <xf numFmtId="0" fontId="25" fillId="0" borderId="0" xfId="0" applyFont="1" applyAlignment="1">
      <alignment vertical="top"/>
    </xf>
    <xf numFmtId="0" fontId="25" fillId="0" borderId="0" xfId="0" applyFont="1" applyAlignment="1">
      <alignment horizontal="left" vertical="top"/>
    </xf>
    <xf numFmtId="188" fontId="22" fillId="0" borderId="14" xfId="0" applyNumberFormat="1" applyFont="1" applyBorder="1" applyAlignment="1">
      <alignment horizontal="right" vertical="center"/>
    </xf>
    <xf numFmtId="188" fontId="30" fillId="0" borderId="19" xfId="0" applyNumberFormat="1" applyFont="1" applyBorder="1" applyAlignment="1">
      <alignment horizontal="right" vertical="center"/>
    </xf>
    <xf numFmtId="0" fontId="15" fillId="0" borderId="14" xfId="0" quotePrefix="1" applyFont="1" applyBorder="1" applyAlignment="1">
      <alignment horizontal="center" vertical="center"/>
    </xf>
    <xf numFmtId="0" fontId="22" fillId="0" borderId="14" xfId="0" applyFont="1" applyBorder="1"/>
    <xf numFmtId="0" fontId="17" fillId="0" borderId="0" xfId="0" applyFont="1"/>
    <xf numFmtId="0" fontId="30" fillId="0" borderId="19" xfId="0" applyFont="1" applyBorder="1"/>
    <xf numFmtId="0" fontId="24" fillId="0" borderId="19" xfId="0" applyFont="1" applyBorder="1"/>
    <xf numFmtId="0" fontId="23" fillId="0" borderId="19" xfId="0" applyFont="1" applyBorder="1"/>
    <xf numFmtId="0" fontId="30" fillId="0" borderId="19" xfId="0" applyFont="1" applyBorder="1" applyAlignment="1">
      <alignment horizontal="center"/>
    </xf>
    <xf numFmtId="175" fontId="28" fillId="0" borderId="19" xfId="0" applyNumberFormat="1" applyFont="1" applyBorder="1"/>
    <xf numFmtId="188" fontId="30" fillId="0" borderId="19" xfId="0" applyNumberFormat="1" applyFont="1" applyBorder="1" applyAlignment="1">
      <alignment horizontal="right"/>
    </xf>
    <xf numFmtId="0" fontId="15" fillId="0" borderId="14" xfId="0" quotePrefix="1" applyFont="1" applyBorder="1" applyAlignment="1">
      <alignment horizontal="center"/>
    </xf>
    <xf numFmtId="0" fontId="25" fillId="0" borderId="0" xfId="0" applyFont="1" applyAlignment="1">
      <alignment vertical="top" wrapText="1"/>
    </xf>
    <xf numFmtId="175" fontId="0" fillId="0" borderId="0" xfId="0" applyNumberFormat="1" applyAlignment="1">
      <alignment horizontal="right"/>
    </xf>
    <xf numFmtId="183" fontId="23" fillId="0" borderId="13" xfId="0" applyNumberFormat="1" applyFont="1" applyBorder="1" applyAlignment="1">
      <alignment horizontal="right" vertical="center" wrapText="1"/>
    </xf>
    <xf numFmtId="188" fontId="0" fillId="0" borderId="0" xfId="0" applyNumberFormat="1"/>
    <xf numFmtId="191" fontId="15" fillId="0" borderId="4" xfId="0" applyNumberFormat="1" applyFont="1" applyBorder="1" applyAlignment="1">
      <alignment horizontal="right" vertical="center" wrapText="1"/>
    </xf>
    <xf numFmtId="39" fontId="4" fillId="0" borderId="0" xfId="0" applyNumberFormat="1" applyFont="1"/>
    <xf numFmtId="2" fontId="0" fillId="0" borderId="0" xfId="120" applyNumberFormat="1" applyFont="1"/>
    <xf numFmtId="4" fontId="15" fillId="0" borderId="0" xfId="0" applyNumberFormat="1" applyFont="1" applyAlignment="1">
      <alignment horizontal="right" vertical="center" wrapText="1"/>
    </xf>
    <xf numFmtId="175" fontId="40" fillId="0" borderId="0" xfId="0" applyNumberFormat="1" applyFont="1" applyAlignment="1">
      <alignment horizontal="right" vertical="center" wrapText="1"/>
    </xf>
    <xf numFmtId="187" fontId="15" fillId="0" borderId="0" xfId="0" applyNumberFormat="1" applyFont="1" applyAlignment="1">
      <alignment vertical="center"/>
    </xf>
    <xf numFmtId="175" fontId="67" fillId="0" borderId="14" xfId="0" applyNumberFormat="1" applyFont="1" applyBorder="1" applyAlignment="1">
      <alignment horizontal="right" vertical="center"/>
    </xf>
    <xf numFmtId="183" fontId="67" fillId="0" borderId="14" xfId="0" applyNumberFormat="1" applyFont="1" applyBorder="1" applyAlignment="1">
      <alignment vertical="center"/>
    </xf>
    <xf numFmtId="192" fontId="15" fillId="0" borderId="16" xfId="0" applyNumberFormat="1" applyFont="1" applyBorder="1" applyAlignment="1">
      <alignment vertical="center"/>
    </xf>
    <xf numFmtId="178" fontId="15" fillId="0" borderId="17" xfId="0" applyNumberFormat="1" applyFont="1" applyBorder="1" applyAlignment="1">
      <alignment horizontal="right" vertical="center"/>
    </xf>
    <xf numFmtId="0" fontId="22" fillId="0" borderId="0" xfId="0" applyFont="1" applyAlignment="1">
      <alignment vertical="center"/>
    </xf>
    <xf numFmtId="0" fontId="39" fillId="0" borderId="0" xfId="0" quotePrefix="1" applyFont="1" applyAlignment="1">
      <alignment horizontal="right" vertical="center"/>
    </xf>
    <xf numFmtId="175" fontId="58" fillId="0" borderId="0" xfId="0" quotePrefix="1" applyNumberFormat="1" applyFont="1" applyAlignment="1">
      <alignment horizontal="right"/>
    </xf>
    <xf numFmtId="175" fontId="39" fillId="0" borderId="0" xfId="0" quotePrefix="1" applyNumberFormat="1" applyFont="1" applyAlignment="1">
      <alignment horizontal="right"/>
    </xf>
    <xf numFmtId="175" fontId="37" fillId="0" borderId="3" xfId="0" applyNumberFormat="1" applyFont="1" applyBorder="1" applyAlignment="1">
      <alignment horizontal="right" vertical="center" wrapText="1"/>
    </xf>
    <xf numFmtId="175" fontId="0" fillId="0" borderId="0" xfId="117" applyNumberFormat="1" applyFont="1"/>
    <xf numFmtId="175" fontId="0" fillId="0" borderId="0" xfId="117" applyNumberFormat="1" applyFont="1" applyFill="1"/>
    <xf numFmtId="175" fontId="25" fillId="0" borderId="0" xfId="0" applyNumberFormat="1" applyFont="1" applyAlignment="1">
      <alignment horizontal="left" vertical="center"/>
    </xf>
    <xf numFmtId="175" fontId="16" fillId="0" borderId="0" xfId="0" applyNumberFormat="1" applyFont="1" applyAlignment="1">
      <alignment horizontal="right"/>
    </xf>
    <xf numFmtId="175" fontId="16" fillId="0" borderId="0" xfId="0" applyNumberFormat="1" applyFont="1" applyAlignment="1">
      <alignment vertical="center"/>
    </xf>
    <xf numFmtId="175" fontId="16" fillId="0" borderId="0" xfId="0" applyNumberFormat="1" applyFont="1" applyAlignment="1">
      <alignment horizontal="right" vertical="center"/>
    </xf>
    <xf numFmtId="0" fontId="31" fillId="0" borderId="19" xfId="0" applyFont="1" applyBorder="1" applyAlignment="1">
      <alignment vertical="center"/>
    </xf>
    <xf numFmtId="183" fontId="22" fillId="0" borderId="0" xfId="0" applyNumberFormat="1" applyFont="1" applyAlignment="1">
      <alignment vertical="center"/>
    </xf>
    <xf numFmtId="175" fontId="67" fillId="0" borderId="26" xfId="0" applyNumberFormat="1" applyFont="1" applyBorder="1" applyAlignment="1">
      <alignment vertical="center"/>
    </xf>
    <xf numFmtId="175" fontId="67" fillId="0" borderId="26" xfId="0" applyNumberFormat="1" applyFont="1" applyBorder="1"/>
    <xf numFmtId="0" fontId="25" fillId="0" borderId="0" xfId="0" applyFont="1" applyAlignment="1">
      <alignment horizontal="left" vertical="center" wrapText="1"/>
    </xf>
    <xf numFmtId="0" fontId="25" fillId="0" borderId="0" xfId="0" quotePrefix="1" applyFont="1" applyAlignment="1">
      <alignment horizontal="left" vertical="center" wrapText="1"/>
    </xf>
    <xf numFmtId="0" fontId="25" fillId="0" borderId="0" xfId="0" applyFont="1" applyAlignment="1">
      <alignment horizontal="left" vertical="top" wrapText="1"/>
    </xf>
    <xf numFmtId="0" fontId="54" fillId="0" borderId="0" xfId="0" applyFont="1" applyAlignment="1">
      <alignment horizontal="left" vertical="center" wrapText="1"/>
    </xf>
    <xf numFmtId="0" fontId="70" fillId="0" borderId="0" xfId="0" applyFont="1" applyAlignment="1">
      <alignment horizontal="left" vertical="center" wrapText="1"/>
    </xf>
  </cellXfs>
  <cellStyles count="121">
    <cellStyle name="_x000a_386grabber=M 2" xfId="55" xr:uid="{E1725CDC-7518-4558-B9CF-2498AA983BC7}"/>
    <cellStyle name="% 10" xfId="62" xr:uid="{D6BA0DC0-2237-4792-BD04-5E3ABEE2CBA9}"/>
    <cellStyle name="AutoFormat-Optionen" xfId="10" xr:uid="{2FEF3DAB-E0A7-4C2C-8F98-A8605CA452AC}"/>
    <cellStyle name="AutoFormat-Optionen 2" xfId="13" xr:uid="{8A5891C3-E08E-40AD-9FAB-E50C331814E6}"/>
    <cellStyle name="AutoFormat-Optionen 3" xfId="48" xr:uid="{C46198EE-A75C-45C1-9B3D-99ADD85C87D6}"/>
    <cellStyle name="Comma" xfId="117" builtinId="3"/>
    <cellStyle name="Comma [0] 2" xfId="8" xr:uid="{CDA7285D-A0EC-4A0B-945E-C12CCEE14B6A}"/>
    <cellStyle name="Comma [0] 2 2" xfId="19" xr:uid="{55A3D84A-0252-4BA0-BE06-66D16EDF6D33}"/>
    <cellStyle name="Comma [0] 2 3" xfId="18" xr:uid="{A9955487-3926-4BEF-9C22-A0948D6E6144}"/>
    <cellStyle name="Comma [0] 2 4" xfId="72" xr:uid="{F01EF7E2-A296-4FDE-95D7-69108ACD7871}"/>
    <cellStyle name="Comma [0] 2 4 2" xfId="83" xr:uid="{90D93140-3FA0-4472-ABB2-A88F384C64F3}"/>
    <cellStyle name="Comma [0] 2 4 2 2" xfId="113" xr:uid="{BF78862B-954D-4CBE-80CC-9DD12FB3AE40}"/>
    <cellStyle name="Comma [0] 2 4 3" xfId="102" xr:uid="{74AA9A60-4516-4625-BEA3-1FBFF656B53A}"/>
    <cellStyle name="Comma [0] 2 5" xfId="79" xr:uid="{969368FE-2D14-4A3D-BB14-57C60D1439E5}"/>
    <cellStyle name="Comma [0] 2 5 2" xfId="109" xr:uid="{6AA31DD1-704C-4CEE-99FA-0EF78744139C}"/>
    <cellStyle name="Comma [0] 2 6" xfId="98" xr:uid="{732D5718-6602-4926-A705-4D32FE8B83C4}"/>
    <cellStyle name="Comma [0] 3" xfId="20" xr:uid="{480C6CE6-07BA-41B7-AB68-D03736F3FDB9}"/>
    <cellStyle name="Comma [0] 3 2" xfId="21" xr:uid="{26270EB4-592E-4146-ADBB-11D648255065}"/>
    <cellStyle name="Comma [0] 4" xfId="17" xr:uid="{FC5A5ED3-AFD6-4F77-A144-4344AAF7E015}"/>
    <cellStyle name="Comma 2" xfId="7" xr:uid="{15FD3B08-EEF9-4B21-9C1B-9ADFFAE5DCF1}"/>
    <cellStyle name="Comma 2 2" xfId="23" xr:uid="{F49841FA-446C-4177-9FDF-549D357BA18A}"/>
    <cellStyle name="Comma 2 3" xfId="22" xr:uid="{E55DE76C-349B-4603-936A-1971767B7366}"/>
    <cellStyle name="Comma 2 4" xfId="71" xr:uid="{9955B9A4-41B1-4EDE-8406-D50181C6D732}"/>
    <cellStyle name="Comma 2 4 2" xfId="82" xr:uid="{42F4DA50-24C1-4816-99C7-C9D1D073C802}"/>
    <cellStyle name="Comma 2 4 2 2" xfId="112" xr:uid="{A45D8804-AE4C-4C1E-836F-F75D24F657E5}"/>
    <cellStyle name="Comma 2 4 3" xfId="101" xr:uid="{D92BC379-56DB-4322-BA67-F2855F884E44}"/>
    <cellStyle name="Comma 2 5" xfId="78" xr:uid="{655844D8-1567-47C7-9B83-734B8F5B70F4}"/>
    <cellStyle name="Comma 2 5 2" xfId="108" xr:uid="{EBF535E2-C3E4-468B-85F4-557CDDED8B07}"/>
    <cellStyle name="Comma 2 6" xfId="97" xr:uid="{590A2BE3-5F62-476E-9395-CD4847EA49A4}"/>
    <cellStyle name="Comma 3" xfId="24" xr:uid="{0D5436D1-02FB-449B-834C-58B7CCF713DA}"/>
    <cellStyle name="Comma 3 2" xfId="25" xr:uid="{1240AB15-60CF-4830-BD41-B0F44544840D}"/>
    <cellStyle name="Comma 4" xfId="26" xr:uid="{F2081EB2-219A-47AD-9F9B-AAB7C6E68595}"/>
    <cellStyle name="Comma 4 2" xfId="27" xr:uid="{2C943920-8294-4E73-8B43-67721340BF37}"/>
    <cellStyle name="Comma 5" xfId="28" xr:uid="{07FC0CE5-4DDE-482F-858F-62CBB194B76B}"/>
    <cellStyle name="Comma 5 2" xfId="29" xr:uid="{E311C8B8-3F6A-46B0-A499-6FC6DA1E99FC}"/>
    <cellStyle name="Comma 6" xfId="30" xr:uid="{66DA6F20-F15F-4784-8FD2-6B56BA060A09}"/>
    <cellStyle name="Comma 7" xfId="31" xr:uid="{4B6C6357-9B83-4891-ACEC-E62F964C026A}"/>
    <cellStyle name="Comma 8" xfId="16" xr:uid="{753C81FB-05DC-4D7D-B395-79F9299E0E1C}"/>
    <cellStyle name="Comma 9" xfId="74" xr:uid="{4976F86C-EFE0-4541-BEC9-7B6E267E8414}"/>
    <cellStyle name="Comma 9 2" xfId="75" xr:uid="{F1B5F01A-D03D-4DB9-BF92-A0A2BDFC297C}"/>
    <cellStyle name="Comma 9 2 2" xfId="86" xr:uid="{814457FD-870D-4B20-B3F4-12E2F87DD7A9}"/>
    <cellStyle name="Comma 9 2 2 2" xfId="116" xr:uid="{62F82E41-0C8C-48AF-B682-6CF9B96DE47D}"/>
    <cellStyle name="Comma 9 2 3" xfId="105" xr:uid="{45A879EA-5D0F-4A4F-ABDB-D9962E4A5459}"/>
    <cellStyle name="Comma 9 3" xfId="85" xr:uid="{70467B50-443E-43E3-B5B6-63D855BB9E0B}"/>
    <cellStyle name="Comma 9 3 2" xfId="115" xr:uid="{E6BF436E-1E6C-44A3-BC34-F7000F232633}"/>
    <cellStyle name="Comma 9 4" xfId="104" xr:uid="{5D9B4144-771F-4FA9-BB71-77AB65219685}"/>
    <cellStyle name="Credit" xfId="32" xr:uid="{7FEBFF36-3590-4A4C-9C92-12A145B4D3A9}"/>
    <cellStyle name="Credit subtotal" xfId="33" xr:uid="{6B3A523A-50BC-461C-8D70-4C6C0CBB8633}"/>
    <cellStyle name="Credit Total" xfId="34" xr:uid="{AE158D99-9D67-4DA7-B592-DAF9B3C2CF4C}"/>
    <cellStyle name="Currency [0] 2" xfId="6" xr:uid="{7FFF1E61-813D-4CD6-958C-017DA2757372}"/>
    <cellStyle name="Currency [0] 2 2" xfId="70" xr:uid="{9111E21D-10F4-4ADD-942C-FD8E9F6BD39E}"/>
    <cellStyle name="Currency [0] 2 2 2" xfId="81" xr:uid="{0C3A28ED-545E-4154-A843-ED4FB7F84925}"/>
    <cellStyle name="Currency [0] 2 2 2 2" xfId="111" xr:uid="{D199A564-8A69-4142-97B5-4AB3303CF905}"/>
    <cellStyle name="Currency [0] 2 2 3" xfId="100" xr:uid="{9DDF32C5-51A8-43B7-9702-F0333FA36988}"/>
    <cellStyle name="Currency [0] 2 3" xfId="77" xr:uid="{4B48A994-BB47-473B-89ED-AA9EB8057885}"/>
    <cellStyle name="Currency [0] 2 3 2" xfId="107" xr:uid="{9F15F251-6E2D-4EDC-A0B9-BE2807297EA1}"/>
    <cellStyle name="Currency [0] 2 4" xfId="96" xr:uid="{95D75AD1-485D-4C52-A8AD-A760ACE626E6}"/>
    <cellStyle name="Currency 2" xfId="5" xr:uid="{D674B886-BE17-4794-A82A-701CB8BB96E0}"/>
    <cellStyle name="Currency 2 2" xfId="69" xr:uid="{33AEAA46-532E-404A-ACD0-881AA13A5586}"/>
    <cellStyle name="Currency 2 2 2" xfId="80" xr:uid="{421DF29B-7799-4263-815F-FBFBC8636699}"/>
    <cellStyle name="Currency 2 2 2 2" xfId="110" xr:uid="{A22EFA87-F489-4E0D-9013-FFAFE0A549A8}"/>
    <cellStyle name="Currency 2 2 3" xfId="99" xr:uid="{309E36AE-844A-460D-8434-A07701454B2D}"/>
    <cellStyle name="Currency 2 3" xfId="76" xr:uid="{46438BD0-44CE-448D-8298-F63A826182AD}"/>
    <cellStyle name="Currency 2 3 2" xfId="106" xr:uid="{882134D4-A031-4CDB-B544-24B5C089AD91}"/>
    <cellStyle name="Currency 2 4" xfId="95" xr:uid="{95B9F07C-57E6-4DD6-9202-0B94B730AE34}"/>
    <cellStyle name="Debit" xfId="35" xr:uid="{4F5C1DD3-8FC2-419E-9AF9-FE1B367129E3}"/>
    <cellStyle name="Debit subtotal" xfId="36" xr:uid="{07D87FCD-AF59-4969-85FB-6E84F6C733DA}"/>
    <cellStyle name="Debit Total" xfId="37" xr:uid="{BD8B8DF0-BCE9-4F55-82AC-2ECEEA4BE570}"/>
    <cellStyle name="Diseño" xfId="38" xr:uid="{1A74524A-ACA4-419D-8901-5CF8433FE766}"/>
    <cellStyle name="Diseño 2" xfId="39" xr:uid="{894CC413-8664-4280-970B-32AB3D6964D7}"/>
    <cellStyle name="Hyperlink 2" xfId="11" xr:uid="{E93B2C5C-3CDB-4B78-853A-E2441CEDCFD2}"/>
    <cellStyle name="Millares 2" xfId="47" xr:uid="{AEBAAD9F-5572-45A2-B7E9-5CE224F56FA9}"/>
    <cellStyle name="Millares 2 2" xfId="73" xr:uid="{A1AA820E-2FE9-4879-A1B0-4897F257BA3E}"/>
    <cellStyle name="Millares 2 2 2" xfId="84" xr:uid="{B77C81E8-6580-497E-AD9A-8EF0A6C87726}"/>
    <cellStyle name="Millares 2 2 2 2" xfId="114" xr:uid="{5D3A6231-CA3A-43BB-8E9A-A8B2EF1926EB}"/>
    <cellStyle name="Millares 2 2 3" xfId="103" xr:uid="{847DC8B2-1F5F-4D6E-B686-9C8C925228B5}"/>
    <cellStyle name="Normal" xfId="0" builtinId="0"/>
    <cellStyle name="Normal - Style1 2" xfId="56" xr:uid="{52CAEAF5-D313-486E-AAE3-9A1DEE49F6D5}"/>
    <cellStyle name="Normal 10" xfId="89" xr:uid="{5D7C4D56-6D1C-4BB3-A47C-E7CDB89C0AF3}"/>
    <cellStyle name="Normal 11" xfId="90" xr:uid="{13CB03BF-79D1-46D5-B328-A8F9CA12AFDB}"/>
    <cellStyle name="Normal 17 2 2" xfId="54" xr:uid="{B6BD290F-E600-4F5F-9130-1E94229BF6EC}"/>
    <cellStyle name="Normal 18" xfId="94" xr:uid="{16D8DFC8-781B-4568-94EC-E8F344F54E43}"/>
    <cellStyle name="Normal 2" xfId="2" xr:uid="{70A717E1-2384-4978-9250-EF051ACE3279}"/>
    <cellStyle name="Normal 2 11" xfId="9" xr:uid="{8BC7A8B7-BBC3-4741-AB64-55AAACF48954}"/>
    <cellStyle name="Normal 2 2" xfId="40" xr:uid="{555167CB-5BD0-4001-9A44-B1F60706C0CC}"/>
    <cellStyle name="Normal 2 2 2" xfId="64" xr:uid="{FF4627E5-F420-4966-BFF9-A59C3613E9B9}"/>
    <cellStyle name="Normal 2 2 2 2" xfId="66" xr:uid="{A04634CB-65FE-42D7-BCE8-C7AC5A7E3654}"/>
    <cellStyle name="Normal 2 2 2 2 2" xfId="68" xr:uid="{1A2791F2-B705-477B-8E69-9AD6BAD20252}"/>
    <cellStyle name="Normal 2 3" xfId="57" xr:uid="{BD02B7B4-8672-4892-80A8-08746ABAF4E9}"/>
    <cellStyle name="Normal 2 4" xfId="15" xr:uid="{433C6A3B-C10E-412E-A821-B3B1A864F19A}"/>
    <cellStyle name="Normal 2 48" xfId="59" xr:uid="{BCCC5208-6837-42C0-BA27-7C32B1E536B3}"/>
    <cellStyle name="Normal 2 5" xfId="88" xr:uid="{171D8EB8-D74C-4716-A0B0-8EB1939A240E}"/>
    <cellStyle name="Normal 2 6" xfId="93" xr:uid="{3C169111-7B8C-4599-BB2E-B40D2206F63D}"/>
    <cellStyle name="Normal 22 3" xfId="60" xr:uid="{185D1DF9-D58D-4C9A-B3F8-10605ECA0DEB}"/>
    <cellStyle name="Normal 3" xfId="3" xr:uid="{EF836000-72CE-49B1-9DAA-2DB5C326B8E4}"/>
    <cellStyle name="Normal 3 2" xfId="52" xr:uid="{8392D00A-65E1-4975-8F0A-3F5F160EB864}"/>
    <cellStyle name="Normal 3 2 3" xfId="118" xr:uid="{8D2C65C5-58F4-4812-B6F6-80576FE7F220}"/>
    <cellStyle name="Normal 3 3" xfId="41" xr:uid="{DAA2E6F4-5641-47E6-8990-CF6F40A55192}"/>
    <cellStyle name="Normal 3 4" xfId="92" xr:uid="{89E21A30-533A-4558-81E3-4712DCD5E42F}"/>
    <cellStyle name="Normal 3 5" xfId="119" xr:uid="{06E79BEF-C95B-44F8-B10E-EC2FD713D2C2}"/>
    <cellStyle name="Normal 4" xfId="51" xr:uid="{07C9D407-AFC1-449C-BB74-8AE9B3A4FD0E}"/>
    <cellStyle name="Normal 5" xfId="63" xr:uid="{2DD22F77-704C-4AC4-B0E1-372C817B4877}"/>
    <cellStyle name="Normal 5 3" xfId="67" xr:uid="{A9B9C0CB-F323-4B5E-9BC0-469B467966A7}"/>
    <cellStyle name="Normal 58" xfId="50" xr:uid="{55DFA374-0DB1-480B-8EA5-2ED96C5EADB3}"/>
    <cellStyle name="Normal 6" xfId="53" xr:uid="{258CE808-D808-471D-AC40-3EC5E495AEFF}"/>
    <cellStyle name="Normal 7" xfId="65" xr:uid="{FAADFE25-7592-4369-971B-3334D5EBCF63}"/>
    <cellStyle name="Normal 8" xfId="46" xr:uid="{3D5D5D0D-DE6E-4E5B-B286-2C402C31EBA0}"/>
    <cellStyle name="Normal 84" xfId="1" xr:uid="{7414109F-6B67-4709-9D26-AB3891595516}"/>
    <cellStyle name="Normal 9" xfId="87" xr:uid="{0327BC0B-4C9D-4F76-979B-D5335E891B55}"/>
    <cellStyle name="Normal 9 3" xfId="49" xr:uid="{0C63B4D3-7266-4B3E-9A47-54F51B3F8FE0}"/>
    <cellStyle name="Not applicable" xfId="61" xr:uid="{3830B9C3-31E3-4289-905F-75E1E492315F}"/>
    <cellStyle name="Percent" xfId="120" builtinId="5"/>
    <cellStyle name="Percent 2" xfId="4" xr:uid="{6768718E-34CE-452E-8BF8-E2DD8F35F1E7}"/>
    <cellStyle name="Percent 2 2" xfId="43" xr:uid="{C2EB18BD-CD61-4A49-8AD6-73DEC8B4D5E8}"/>
    <cellStyle name="Percent 2 3" xfId="42" xr:uid="{6B05B88A-2AE6-498B-BCB9-1C85E35EAB7D}"/>
    <cellStyle name="Percent 2 4" xfId="12" xr:uid="{36FE98D4-174E-432A-8E7D-1EB74365A335}"/>
    <cellStyle name="Percent 3" xfId="14" xr:uid="{146DACD2-65BE-4452-8892-B5DB26F4FA34}"/>
    <cellStyle name="Percent 3 2" xfId="45" xr:uid="{A326E369-4FE0-45AD-8D01-F62B46DAC867}"/>
    <cellStyle name="Percent 3 3" xfId="44" xr:uid="{453D7F59-D3B7-40AE-90E2-DF6A456084F7}"/>
    <cellStyle name="Percent 4" xfId="58" xr:uid="{3EDE2DE6-CF18-42D0-B62F-A580ACC94738}"/>
    <cellStyle name="Percent 5" xfId="91" xr:uid="{FF9BC299-E603-4E7A-BCE9-65A6951BE251}"/>
  </cellStyles>
  <dxfs count="0"/>
  <tableStyles count="0" defaultTableStyle="TableStyleMedium2" defaultPivotStyle="PivotStyleLight16"/>
  <colors>
    <mruColors>
      <color rgb="FF0000FF"/>
      <color rgb="FF00A44A"/>
      <color rgb="FFFED2D9"/>
      <color rgb="FF0000CC"/>
      <color rgb="FFFF9B9B"/>
      <color rgb="FFFFB9B9"/>
      <color rgb="FFFFABAB"/>
      <color rgb="FFFF5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externalLink" Target="externalLinks/externalLink1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externalLink" Target="externalLinks/externalLink14.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externalLink" Target="externalLinks/externalLink13.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2</xdr:row>
      <xdr:rowOff>57151</xdr:rowOff>
    </xdr:from>
    <xdr:to>
      <xdr:col>3</xdr:col>
      <xdr:colOff>1249416</xdr:colOff>
      <xdr:row>6</xdr:row>
      <xdr:rowOff>2858</xdr:rowOff>
    </xdr:to>
    <xdr:pic>
      <xdr:nvPicPr>
        <xdr:cNvPr id="2" name="Picture 1">
          <a:extLst>
            <a:ext uri="{FF2B5EF4-FFF2-40B4-BE49-F238E27FC236}">
              <a16:creationId xmlns:a16="http://schemas.microsoft.com/office/drawing/2014/main" id="{CB39B29F-8CDC-C96C-5A9B-38F945345BF6}"/>
            </a:ext>
          </a:extLst>
        </xdr:cNvPr>
        <xdr:cNvPicPr>
          <a:picLocks noChangeAspect="1"/>
        </xdr:cNvPicPr>
      </xdr:nvPicPr>
      <xdr:blipFill>
        <a:blip xmlns:r="http://schemas.openxmlformats.org/officeDocument/2006/relationships" r:embed="rId1"/>
        <a:stretch>
          <a:fillRect/>
        </a:stretch>
      </xdr:blipFill>
      <xdr:spPr>
        <a:xfrm>
          <a:off x="257175" y="419101"/>
          <a:ext cx="2607046" cy="67151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88097</xdr:colOff>
      <xdr:row>8</xdr:row>
      <xdr:rowOff>0</xdr:rowOff>
    </xdr:from>
    <xdr:to>
      <xdr:col>3</xdr:col>
      <xdr:colOff>111215</xdr:colOff>
      <xdr:row>8</xdr:row>
      <xdr:rowOff>0</xdr:rowOff>
    </xdr:to>
    <xdr:sp macro="" textlink="">
      <xdr:nvSpPr>
        <xdr:cNvPr id="11" name="Rectangle 10">
          <a:extLst>
            <a:ext uri="{FF2B5EF4-FFF2-40B4-BE49-F238E27FC236}">
              <a16:creationId xmlns:a16="http://schemas.microsoft.com/office/drawing/2014/main" id="{049EE4D9-5207-48B7-80C9-C8CE81888D2E}"/>
            </a:ext>
          </a:extLst>
        </xdr:cNvPr>
        <xdr:cNvSpPr/>
      </xdr:nvSpPr>
      <xdr:spPr>
        <a:xfrm rot="16200000">
          <a:off x="-4614634" y="6088398"/>
          <a:ext cx="9596220" cy="190758"/>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GB" sz="1000" b="1"/>
            <a:t>Cluster Metrics</a:t>
          </a:r>
        </a:p>
      </xdr:txBody>
    </xdr:sp>
    <xdr:clientData/>
  </xdr:twoCellAnchor>
  <xdr:oneCellAnchor>
    <xdr:from>
      <xdr:col>0</xdr:col>
      <xdr:colOff>0</xdr:colOff>
      <xdr:row>0</xdr:row>
      <xdr:rowOff>0</xdr:rowOff>
    </xdr:from>
    <xdr:ext cx="0" cy="0"/>
    <xdr:sp macro="" textlink="">
      <xdr:nvSpPr>
        <xdr:cNvPr id="16" name="worksheetKey" descr="{&quot;key&quot;:&quot;worksheetKey&quot;,&quot;value&quot;:&quot;eb5a942c-06cf-48be-b621-6abe144963b1&quot;}" hidden="1">
          <a:extLst>
            <a:ext uri="{FF2B5EF4-FFF2-40B4-BE49-F238E27FC236}">
              <a16:creationId xmlns:a16="http://schemas.microsoft.com/office/drawing/2014/main" id="{524B8B24-9E1D-4918-AB10-70EAE59E7569}"/>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GB" sz="1100"/>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88097</xdr:colOff>
      <xdr:row>8</xdr:row>
      <xdr:rowOff>0</xdr:rowOff>
    </xdr:from>
    <xdr:to>
      <xdr:col>3</xdr:col>
      <xdr:colOff>111215</xdr:colOff>
      <xdr:row>8</xdr:row>
      <xdr:rowOff>0</xdr:rowOff>
    </xdr:to>
    <xdr:sp macro="" textlink="">
      <xdr:nvSpPr>
        <xdr:cNvPr id="2" name="Rectangle 1">
          <a:extLst>
            <a:ext uri="{FF2B5EF4-FFF2-40B4-BE49-F238E27FC236}">
              <a16:creationId xmlns:a16="http://schemas.microsoft.com/office/drawing/2014/main" id="{35BDC891-CFFF-4696-BD82-6CBD3026F756}"/>
            </a:ext>
          </a:extLst>
        </xdr:cNvPr>
        <xdr:cNvSpPr/>
      </xdr:nvSpPr>
      <xdr:spPr>
        <a:xfrm rot="16200000">
          <a:off x="267296" y="407541"/>
          <a:ext cx="0" cy="358398"/>
        </a:xfrm>
        <a:prstGeom prst="rect">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lang="en-GB" sz="1000" b="1"/>
            <a:t>Cluster Metrics</a:t>
          </a:r>
        </a:p>
      </xdr:txBody>
    </xdr:sp>
    <xdr:clientData/>
  </xdr:twoCellAnchor>
  <xdr:oneCellAnchor>
    <xdr:from>
      <xdr:col>0</xdr:col>
      <xdr:colOff>0</xdr:colOff>
      <xdr:row>0</xdr:row>
      <xdr:rowOff>0</xdr:rowOff>
    </xdr:from>
    <xdr:ext cx="0" cy="0"/>
    <xdr:sp macro="" textlink="">
      <xdr:nvSpPr>
        <xdr:cNvPr id="3" name="worksheetKey" descr="{&quot;key&quot;:&quot;worksheetKey&quot;,&quot;value&quot;:&quot;eb5a942c-06cf-48be-b621-6abe144963b1&quot;}" hidden="1">
          <a:extLst>
            <a:ext uri="{FF2B5EF4-FFF2-40B4-BE49-F238E27FC236}">
              <a16:creationId xmlns:a16="http://schemas.microsoft.com/office/drawing/2014/main" id="{7B5126F6-6748-41AA-A634-2C69370CB6F1}"/>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GB"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eygb.sharepoint.com/KantarHealth/KH%20Total/Actual/2014/2014-04/006%20-%20Revenue%20&amp;%20GM%20Phasing%20by%20Months%20-%20MTD.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wppcorp-my.sharepoint.com/Users/vivarp/AppData/Local/Microsoft/Windows/Temporary%20Internet%20Files/Content.Outlook/CXV8QUM5/Schedule%201-Spring%202011%20Salary%20Increase%20Data%20Template%20Prolam(19-abr-2011).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ygb.sharepoint.com/fred/2002MBAccounts/MBGroupReport.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4.ford.com/PSOCYCLE/jtundo/PMM/011601_PMM/FINAL%20Documents/C1%20Financials.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wppcorp-my.sharepoint.com/NP-ACCT/Finance/Insights/Non%20System/Remun/Forecasts/2017/Q1RF/2017%20SFLICTS%20-%20Q1RF%20Flash%20-%20032117%20submission%20(presentation).xlsx" TargetMode="External"/></Relationships>
</file>

<file path=xl/externalLinks/_rels/externalLink14.xml.rels><?xml version="1.0" encoding="UTF-8" standalone="yes"?>
<Relationships xmlns="http://schemas.openxmlformats.org/package/2006/relationships"><Relationship Id="rId2" Type="http://schemas.openxmlformats.org/officeDocument/2006/relationships/externalLinkPath" Target="file:///C:\Users\ccallahan\Box\@H&amp;F_Share\1.%20H&amp;F%20Firm%20IP\03.%20Capital%20Markets%20(TRW,%20EJ,%20LC)\Advisory%20Fee%20Databases%20(Emily%20Johnson)\Master%20Fee%20Database\Investment%20Banker%20Fees%20MAy_2025.xlsx" TargetMode="External"/><Relationship Id="rId1" Type="http://schemas.openxmlformats.org/officeDocument/2006/relationships/externalLinkPath" Target="https://hellmanandfriedman-my.sharepoint.com/personal/dparikh_hf_com/Documents/Desktop/DHP%20portfolio%20files/Verisure%20DHP/IPO%20key%20files/Investment%20Banker%20Fees%20MAy_2025.xlsx"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Note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eygb.sharepoint.com/KantarHealth/KH%20Total/QRF/2010.05/Headcount%20Analysis%20Templat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wppcorp-my.sharepoint.com/Y&amp;RWunderman/YR%20Wman%20WW%20HQ/Y&amp;R%20Brands/2007%20Q2RF/WPP%20Decks/Y&amp;R/Aug%201%20Y&amp;R%20Meeting/Y&amp;R%202007%20Q2RF%20Deck%20v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verisure-my.sharepoint.com/DOK/EXCEL.DOK/BUD9495B/BUD95B.XLW"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barololux-my.sharepoint.com/Comptabilit&#233;/NDS/NOTE%20DE%20FRAIS/FICHIER%20DE%20BAS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https://eygermany-my.sharepoint.com/Users/Marjan%20Firouzgar/AppData/Local/Microsoft/Windows/INetCache/Content.Outlook/G79I0HHD/LPAE%20-%20Annual%20Plan%20File%202018-2020%20LPAE%20v1%202.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Users\bzuyl\AppData\Local\Microsoft\Windows\Temporary%20Internet%20Files\Content.Outlook\6BMWVS45\Volume%20AJP%20CG%20ATG%20GG%202016%20WK07.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eygb.sharepoint.com/fred/2002MBAccounts/Corporate.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eygb.sharepoint.com/Users/marvin.maerz/Dropbox/Meteor/Management%20accounts%20and%20Budget/Man%20Accts%202016%20v13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CURRENT MONTH"/>
      <sheetName val="YTD"/>
      <sheetName val="FY"/>
      <sheetName val="Full Yr WW - Rev"/>
      <sheetName val="Full Yr WW - Rev (QRF)"/>
      <sheetName val="Full Yr WW - Rev (BUD14)"/>
      <sheetName val="Full Yr WW - Rev (PRO13)"/>
      <sheetName val="Full Yr WW - Rev (PRO12)"/>
      <sheetName val="Full Yr WW - GM"/>
      <sheetName val="Full Yr WW - OP"/>
      <sheetName val="Graph"/>
      <sheetName val="Intro"/>
      <sheetName val="Control Sheet"/>
      <sheetName val="CapIQ Data (SPC1500)"/>
      <sheetName val="Rating Category Weights_Yields"/>
    </sheetNames>
    <sheetDataSet>
      <sheetData sheetId="0">
        <row r="5">
          <cell r="B5" t="str">
            <v>DP=2010.10</v>
          </cell>
        </row>
        <row r="10">
          <cell r="B10" t="str">
            <v>PE=2010.10</v>
          </cell>
        </row>
      </sheetData>
      <sheetData sheetId="1"/>
      <sheetData sheetId="2"/>
      <sheetData sheetId="3"/>
      <sheetData sheetId="4"/>
      <sheetData sheetId="5"/>
      <sheetData sheetId="6"/>
      <sheetData sheetId="7"/>
      <sheetData sheetId="8"/>
      <sheetData sheetId="9"/>
      <sheetData sheetId="10"/>
      <sheetData sheetId="11"/>
      <sheetData sheetId="12" refreshError="1"/>
      <sheetData sheetId="13" refreshError="1"/>
      <sheetData sheetId="14" refreshError="1"/>
      <sheetData sheetId="15"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1 Prolam (Valor1)"/>
      <sheetName val="SCH1 Prolam (Valor)"/>
      <sheetName val="SCH1 Prolam"/>
      <sheetName val="Input"/>
      <sheetName val="Workings"/>
    </sheetNames>
    <sheetDataSet>
      <sheetData sheetId="0" refreshError="1"/>
      <sheetData sheetId="1"/>
      <sheetData sheetId="2" refreshError="1"/>
      <sheetData sheetId="3">
        <row r="991">
          <cell r="M991" t="str">
            <v>Merit</v>
          </cell>
        </row>
        <row r="992">
          <cell r="M992" t="str">
            <v>Promotion</v>
          </cell>
        </row>
      </sheetData>
      <sheetData sheetId="4">
        <row r="129">
          <cell r="P129">
            <v>134</v>
          </cell>
        </row>
      </sheetData>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ummary"/>
      <sheetName val="Turnover"/>
      <sheetName val="DirectCosts"/>
      <sheetName val="GrossProfit"/>
      <sheetName val="SandM"/>
      <sheetName val="InfoSources"/>
      <sheetName val="Promotions"/>
      <sheetName val="Selling"/>
      <sheetName val="Overheads"/>
      <sheetName val="Personnel"/>
      <sheetName val="Establish"/>
      <sheetName val="TandE"/>
      <sheetName val="OtherOH"/>
      <sheetName val="SharedServices"/>
      <sheetName val="OperatingProfit"/>
      <sheetName val="NonTrading"/>
      <sheetName val="CorporateCharges"/>
      <sheetName val="Amortisation"/>
      <sheetName val="PBT"/>
      <sheetName val="Taxation"/>
      <sheetName val="PAT3"/>
      <sheetName val="data"/>
      <sheetName val="DirectCosts2"/>
      <sheetName val="GrossProfit2"/>
      <sheetName val="Turnover2"/>
      <sheetName val="SummaryYear2"/>
      <sheetName val="OperatingProfit2"/>
      <sheetName val="OpProfitSum"/>
      <sheetName val="SandM2"/>
      <sheetName val="InfoSources2"/>
      <sheetName val="Promotions2"/>
      <sheetName val="Selling2"/>
      <sheetName val="Overheads2"/>
      <sheetName val="Personnel2"/>
      <sheetName val="Establish2"/>
      <sheetName val="TandE2"/>
      <sheetName val="OtherOH2"/>
      <sheetName val="NonTrading2"/>
      <sheetName val="Amortisation2"/>
      <sheetName val="PBT2"/>
      <sheetName val="Percent"/>
      <sheetName val="Cashflow2001"/>
      <sheetName val="FAPurchases"/>
      <sheetName val="BSheet2001"/>
      <sheetName val="BSheet2000"/>
      <sheetName val="BSheetDec2000"/>
      <sheetName val="Group Rights"/>
      <sheetName val="Group Goodwill"/>
      <sheetName val="MBGroupReport"/>
      <sheetName val="SandM3"/>
      <sheetName val="InfoSources3"/>
      <sheetName val="Promotions3"/>
      <sheetName val="Selling3"/>
      <sheetName val="Overheads3"/>
      <sheetName val="Personnel3"/>
      <sheetName val="Establish3"/>
      <sheetName val="TandE3"/>
      <sheetName val="OtherOH3"/>
      <sheetName val="OperatingProfit3"/>
      <sheetName val="NonTrading3"/>
      <sheetName val="Amortisation3"/>
      <sheetName val="PBT3"/>
      <sheetName val="Standard Inpu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row r="3">
          <cell r="B3">
            <v>0.3</v>
          </cell>
        </row>
      </sheetData>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l"/>
      <sheetName val="Allocation"/>
      <sheetName val="Rev"/>
      <sheetName val="Map"/>
      <sheetName val="Volumes"/>
      <sheetName val="VL PBT"/>
      <sheetName val="#REF"/>
      <sheetName val="C1 Financials"/>
      <sheetName val="Status Summary - Incurred"/>
      <sheetName val="GIFS Data -- Test"/>
      <sheetName val="GIFS Data -- New"/>
      <sheetName val="VLPBT"/>
      <sheetName val="_REF"/>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sheetData sheetId="12"/>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rSum"/>
      <sheetName val="MarDetails"/>
      <sheetName val="MarEEVar"/>
      <sheetName val="FebSum"/>
      <sheetName val="FebDetails"/>
      <sheetName val="FebEEVar"/>
      <sheetName val="JanSum"/>
      <sheetName val="JanDetails"/>
      <sheetName val="JanEEVar"/>
      <sheetName val="Phasing Consult - Current"/>
      <sheetName val="Phasing ICTOS - Current"/>
      <sheetName val="Phasing Sal - Current"/>
      <sheetName val="Summary (current)"/>
      <sheetName val="Super Pivot-Actions"/>
      <sheetName val="SuperPivot Data"/>
      <sheetName val="FBP Submission"/>
      <sheetName val="Lookups"/>
      <sheetName val="Summary"/>
      <sheetName val="RunRate"/>
      <sheetName val="Sheet1"/>
      <sheetName val="Actions"/>
      <sheetName val="Consultants"/>
      <sheetName val="ICTOS"/>
      <sheetName val="MacAnalyzer"/>
      <sheetName val="Rec to Mac (Consult)"/>
      <sheetName val="Rec to Mac (ICTOS)"/>
      <sheetName val="Rec to Mac (Sal&amp;HC)"/>
      <sheetName val="Feb HC"/>
      <sheetName val="Jan HC"/>
      <sheetName val="Dec HC"/>
      <sheetName val="Actuals"/>
      <sheetName val="BSQ-Salaries"/>
      <sheetName val="8DDU-Sal"/>
      <sheetName val="8DDU-OT"/>
      <sheetName val="AV-Sal"/>
      <sheetName val="AV-OT"/>
      <sheetName val="BSQ-OT"/>
      <sheetName val="Actual Input for Cartesis"/>
      <sheetName val="Act EE Data"/>
      <sheetName val="Act Freelance Data"/>
      <sheetName val="QDAF (Qtrly)"/>
      <sheetName val="MSR (Yrly)"/>
      <sheetName val="MITSTAFF (Mthly)"/>
      <sheetName val="MIS (Mthly)"/>
      <sheetName val="CSV-Mthly Act Load"/>
      <sheetName val="CSV-Qtrly Load Act"/>
      <sheetName val="CSV-Yrly Load Act"/>
      <sheetName val="RF input for Cartesis"/>
      <sheetName val="RF Employee Data"/>
      <sheetName val="RF Freelance Data"/>
      <sheetName val="FDAF"/>
      <sheetName val="FSR"/>
      <sheetName val="FITSTAFF"/>
      <sheetName val="FHIS"/>
      <sheetName val="CSV RF Load"/>
      <sheetName val="BudRF Input for Cartesis"/>
      <sheetName val="Bud Employee Data"/>
      <sheetName val="Bud Freelance Data"/>
      <sheetName val="BDAF"/>
      <sheetName val="BSR"/>
      <sheetName val="BHIS"/>
      <sheetName val="CSV BUD Load"/>
      <sheetName val="Mar04"/>
      <sheetName val="C1500"/>
      <sheetName val="D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ow r="3">
          <cell r="A3" t="str">
            <v>KC ID#</v>
          </cell>
          <cell r="AQ3" t="str">
            <v>FTE</v>
          </cell>
        </row>
        <row r="4">
          <cell r="AQ4">
            <v>0</v>
          </cell>
        </row>
        <row r="5">
          <cell r="AQ5">
            <v>0</v>
          </cell>
        </row>
        <row r="6">
          <cell r="AQ6">
            <v>0</v>
          </cell>
        </row>
        <row r="7">
          <cell r="AQ7">
            <v>0</v>
          </cell>
        </row>
        <row r="8">
          <cell r="AQ8">
            <v>0</v>
          </cell>
        </row>
        <row r="9">
          <cell r="AQ9">
            <v>0</v>
          </cell>
        </row>
        <row r="10">
          <cell r="AQ10">
            <v>0</v>
          </cell>
        </row>
        <row r="11">
          <cell r="AQ11">
            <v>0</v>
          </cell>
        </row>
        <row r="12">
          <cell r="AQ12">
            <v>0</v>
          </cell>
        </row>
        <row r="13">
          <cell r="AQ13">
            <v>0</v>
          </cell>
        </row>
        <row r="14">
          <cell r="AQ14">
            <v>0</v>
          </cell>
        </row>
        <row r="15">
          <cell r="AQ15">
            <v>0</v>
          </cell>
        </row>
        <row r="16">
          <cell r="AQ16">
            <v>0</v>
          </cell>
        </row>
        <row r="17">
          <cell r="AQ17">
            <v>0</v>
          </cell>
        </row>
        <row r="18">
          <cell r="AQ18">
            <v>0</v>
          </cell>
        </row>
        <row r="19">
          <cell r="AQ19">
            <v>0</v>
          </cell>
        </row>
        <row r="20">
          <cell r="AQ20">
            <v>0</v>
          </cell>
        </row>
        <row r="21">
          <cell r="AQ21">
            <v>0</v>
          </cell>
        </row>
        <row r="22">
          <cell r="AQ22">
            <v>0</v>
          </cell>
        </row>
        <row r="23">
          <cell r="AQ23">
            <v>0</v>
          </cell>
        </row>
        <row r="24">
          <cell r="AQ24">
            <v>0</v>
          </cell>
        </row>
        <row r="25">
          <cell r="AQ25">
            <v>0</v>
          </cell>
        </row>
        <row r="26">
          <cell r="AQ26">
            <v>0</v>
          </cell>
        </row>
        <row r="27">
          <cell r="AQ27">
            <v>0</v>
          </cell>
        </row>
        <row r="28">
          <cell r="AQ28">
            <v>0</v>
          </cell>
        </row>
        <row r="29">
          <cell r="AQ29">
            <v>0</v>
          </cell>
        </row>
        <row r="30">
          <cell r="AQ30">
            <v>0</v>
          </cell>
        </row>
        <row r="31">
          <cell r="AQ31">
            <v>0</v>
          </cell>
        </row>
        <row r="32">
          <cell r="AQ32">
            <v>0</v>
          </cell>
        </row>
        <row r="33">
          <cell r="AQ33">
            <v>0</v>
          </cell>
        </row>
        <row r="34">
          <cell r="AQ34">
            <v>0</v>
          </cell>
        </row>
        <row r="35">
          <cell r="AQ35">
            <v>0</v>
          </cell>
        </row>
        <row r="36">
          <cell r="AQ36">
            <v>0</v>
          </cell>
        </row>
        <row r="37">
          <cell r="AQ37">
            <v>0</v>
          </cell>
        </row>
        <row r="38">
          <cell r="AQ38">
            <v>0</v>
          </cell>
        </row>
        <row r="39">
          <cell r="AQ39">
            <v>0</v>
          </cell>
        </row>
        <row r="40">
          <cell r="AQ40">
            <v>0</v>
          </cell>
        </row>
        <row r="41">
          <cell r="AQ41">
            <v>0</v>
          </cell>
        </row>
        <row r="42">
          <cell r="AQ42">
            <v>0</v>
          </cell>
        </row>
        <row r="43">
          <cell r="AQ43">
            <v>0</v>
          </cell>
        </row>
        <row r="44">
          <cell r="AQ44">
            <v>0</v>
          </cell>
        </row>
        <row r="45">
          <cell r="AQ45">
            <v>0</v>
          </cell>
        </row>
        <row r="46">
          <cell r="AQ46">
            <v>0</v>
          </cell>
        </row>
        <row r="47">
          <cell r="AQ47">
            <v>0</v>
          </cell>
        </row>
        <row r="48">
          <cell r="AQ48">
            <v>0</v>
          </cell>
        </row>
        <row r="49">
          <cell r="AQ49">
            <v>0</v>
          </cell>
        </row>
        <row r="50">
          <cell r="AQ50">
            <v>0</v>
          </cell>
        </row>
        <row r="51">
          <cell r="AQ51">
            <v>0</v>
          </cell>
        </row>
        <row r="52">
          <cell r="AQ52">
            <v>0</v>
          </cell>
        </row>
        <row r="53">
          <cell r="AQ53">
            <v>0</v>
          </cell>
        </row>
        <row r="54">
          <cell r="AQ54">
            <v>0</v>
          </cell>
        </row>
        <row r="55">
          <cell r="AQ55">
            <v>0</v>
          </cell>
        </row>
        <row r="56">
          <cell r="AQ56">
            <v>0</v>
          </cell>
        </row>
        <row r="57">
          <cell r="AQ57">
            <v>0</v>
          </cell>
        </row>
        <row r="58">
          <cell r="AQ58">
            <v>0</v>
          </cell>
        </row>
        <row r="59">
          <cell r="AQ59">
            <v>0</v>
          </cell>
        </row>
        <row r="60">
          <cell r="AQ60">
            <v>0</v>
          </cell>
        </row>
        <row r="61">
          <cell r="AQ61">
            <v>0</v>
          </cell>
        </row>
        <row r="62">
          <cell r="AQ62">
            <v>0</v>
          </cell>
        </row>
        <row r="63">
          <cell r="AQ63">
            <v>0</v>
          </cell>
        </row>
        <row r="64">
          <cell r="AQ64">
            <v>0</v>
          </cell>
        </row>
        <row r="65">
          <cell r="AQ65">
            <v>0</v>
          </cell>
        </row>
        <row r="66">
          <cell r="AQ66">
            <v>0</v>
          </cell>
        </row>
        <row r="67">
          <cell r="AQ67">
            <v>0</v>
          </cell>
        </row>
        <row r="68">
          <cell r="AQ68">
            <v>0</v>
          </cell>
        </row>
        <row r="69">
          <cell r="AQ69">
            <v>0</v>
          </cell>
        </row>
        <row r="70">
          <cell r="AQ70">
            <v>0</v>
          </cell>
        </row>
        <row r="71">
          <cell r="AQ71">
            <v>0</v>
          </cell>
        </row>
        <row r="72">
          <cell r="AQ72">
            <v>0</v>
          </cell>
        </row>
        <row r="73">
          <cell r="AQ73">
            <v>0</v>
          </cell>
        </row>
        <row r="74">
          <cell r="AQ74">
            <v>0</v>
          </cell>
        </row>
        <row r="75">
          <cell r="AQ75">
            <v>0</v>
          </cell>
        </row>
        <row r="76">
          <cell r="AQ76">
            <v>0</v>
          </cell>
        </row>
        <row r="77">
          <cell r="AQ77">
            <v>0</v>
          </cell>
        </row>
        <row r="78">
          <cell r="AQ78">
            <v>0</v>
          </cell>
        </row>
        <row r="79">
          <cell r="AQ79">
            <v>0</v>
          </cell>
        </row>
        <row r="80">
          <cell r="AQ80">
            <v>0</v>
          </cell>
        </row>
        <row r="81">
          <cell r="AQ81">
            <v>0</v>
          </cell>
        </row>
        <row r="82">
          <cell r="AQ82">
            <v>0</v>
          </cell>
        </row>
        <row r="83">
          <cell r="AQ83">
            <v>0</v>
          </cell>
        </row>
        <row r="84">
          <cell r="AQ84">
            <v>0</v>
          </cell>
        </row>
        <row r="85">
          <cell r="AQ85">
            <v>0</v>
          </cell>
        </row>
        <row r="86">
          <cell r="AQ86">
            <v>0</v>
          </cell>
        </row>
        <row r="87">
          <cell r="AQ87">
            <v>0</v>
          </cell>
        </row>
        <row r="88">
          <cell r="AQ88">
            <v>0</v>
          </cell>
        </row>
        <row r="89">
          <cell r="AQ89">
            <v>0</v>
          </cell>
        </row>
        <row r="90">
          <cell r="AQ90">
            <v>0</v>
          </cell>
        </row>
        <row r="91">
          <cell r="AQ91">
            <v>0</v>
          </cell>
        </row>
        <row r="92">
          <cell r="AQ92">
            <v>0</v>
          </cell>
        </row>
        <row r="93">
          <cell r="AQ93">
            <v>0</v>
          </cell>
        </row>
        <row r="94">
          <cell r="AQ94">
            <v>0</v>
          </cell>
        </row>
        <row r="95">
          <cell r="AQ95">
            <v>0</v>
          </cell>
        </row>
        <row r="96">
          <cell r="AQ96">
            <v>0</v>
          </cell>
        </row>
        <row r="97">
          <cell r="AQ97">
            <v>0</v>
          </cell>
        </row>
        <row r="98">
          <cell r="AQ98">
            <v>0</v>
          </cell>
        </row>
        <row r="99">
          <cell r="AQ99">
            <v>0</v>
          </cell>
        </row>
        <row r="100">
          <cell r="AQ100">
            <v>0</v>
          </cell>
        </row>
        <row r="101">
          <cell r="AQ101">
            <v>0</v>
          </cell>
        </row>
        <row r="102">
          <cell r="AQ102">
            <v>0</v>
          </cell>
        </row>
        <row r="103">
          <cell r="AQ103">
            <v>0</v>
          </cell>
        </row>
        <row r="104">
          <cell r="AQ104">
            <v>0</v>
          </cell>
        </row>
        <row r="105">
          <cell r="AQ105">
            <v>0</v>
          </cell>
        </row>
        <row r="106">
          <cell r="AQ106">
            <v>0</v>
          </cell>
        </row>
        <row r="107">
          <cell r="AQ107">
            <v>0</v>
          </cell>
        </row>
        <row r="108">
          <cell r="AQ108">
            <v>0</v>
          </cell>
        </row>
        <row r="109">
          <cell r="AQ109">
            <v>0</v>
          </cell>
        </row>
        <row r="110">
          <cell r="AQ110">
            <v>0</v>
          </cell>
        </row>
        <row r="111">
          <cell r="AQ111">
            <v>0</v>
          </cell>
        </row>
        <row r="112">
          <cell r="AQ112">
            <v>0</v>
          </cell>
        </row>
        <row r="113">
          <cell r="AQ113">
            <v>0</v>
          </cell>
        </row>
        <row r="114">
          <cell r="AQ114">
            <v>0</v>
          </cell>
        </row>
        <row r="115">
          <cell r="AQ115">
            <v>0</v>
          </cell>
        </row>
        <row r="116">
          <cell r="AQ116">
            <v>0</v>
          </cell>
        </row>
        <row r="117">
          <cell r="AQ117">
            <v>0</v>
          </cell>
        </row>
        <row r="118">
          <cell r="AQ118">
            <v>0</v>
          </cell>
        </row>
        <row r="119">
          <cell r="AQ119">
            <v>0</v>
          </cell>
        </row>
        <row r="120">
          <cell r="AQ120">
            <v>0</v>
          </cell>
        </row>
        <row r="121">
          <cell r="AQ121">
            <v>0</v>
          </cell>
        </row>
        <row r="122">
          <cell r="AQ122">
            <v>0</v>
          </cell>
        </row>
        <row r="123">
          <cell r="AQ123">
            <v>0</v>
          </cell>
        </row>
        <row r="124">
          <cell r="AQ124">
            <v>0</v>
          </cell>
        </row>
        <row r="125">
          <cell r="AQ125">
            <v>0</v>
          </cell>
        </row>
        <row r="126">
          <cell r="AQ126">
            <v>0</v>
          </cell>
        </row>
        <row r="127">
          <cell r="AQ127">
            <v>0</v>
          </cell>
        </row>
        <row r="128">
          <cell r="AQ128">
            <v>0</v>
          </cell>
        </row>
        <row r="129">
          <cell r="AQ129">
            <v>0</v>
          </cell>
        </row>
        <row r="130">
          <cell r="AQ130">
            <v>0</v>
          </cell>
        </row>
        <row r="131">
          <cell r="AQ131">
            <v>0</v>
          </cell>
        </row>
        <row r="132">
          <cell r="AQ132">
            <v>0</v>
          </cell>
        </row>
        <row r="133">
          <cell r="AQ133">
            <v>0</v>
          </cell>
        </row>
        <row r="134">
          <cell r="AQ134">
            <v>0</v>
          </cell>
        </row>
        <row r="135">
          <cell r="AQ135">
            <v>0</v>
          </cell>
        </row>
        <row r="136">
          <cell r="AQ136">
            <v>0</v>
          </cell>
        </row>
        <row r="137">
          <cell r="AQ137">
            <v>0</v>
          </cell>
        </row>
        <row r="138">
          <cell r="AQ138">
            <v>0</v>
          </cell>
        </row>
        <row r="139">
          <cell r="AQ139">
            <v>0</v>
          </cell>
        </row>
        <row r="140">
          <cell r="AQ140">
            <v>0</v>
          </cell>
        </row>
        <row r="141">
          <cell r="AQ141">
            <v>0</v>
          </cell>
        </row>
        <row r="142">
          <cell r="AQ142">
            <v>0</v>
          </cell>
        </row>
        <row r="143">
          <cell r="AQ143">
            <v>0</v>
          </cell>
        </row>
        <row r="144">
          <cell r="AQ144">
            <v>0</v>
          </cell>
        </row>
        <row r="145">
          <cell r="AQ145">
            <v>0</v>
          </cell>
        </row>
        <row r="146">
          <cell r="AQ146">
            <v>0</v>
          </cell>
        </row>
        <row r="147">
          <cell r="AQ147">
            <v>0</v>
          </cell>
        </row>
        <row r="148">
          <cell r="AQ148">
            <v>0</v>
          </cell>
        </row>
        <row r="149">
          <cell r="AQ149">
            <v>0</v>
          </cell>
        </row>
        <row r="150">
          <cell r="AQ150">
            <v>0</v>
          </cell>
        </row>
        <row r="151">
          <cell r="AQ151">
            <v>0</v>
          </cell>
        </row>
        <row r="152">
          <cell r="AQ152">
            <v>0</v>
          </cell>
        </row>
        <row r="153">
          <cell r="AQ153">
            <v>0</v>
          </cell>
        </row>
        <row r="154">
          <cell r="AQ154">
            <v>0</v>
          </cell>
        </row>
        <row r="155">
          <cell r="AQ155">
            <v>0</v>
          </cell>
        </row>
        <row r="156">
          <cell r="AQ156">
            <v>0</v>
          </cell>
        </row>
        <row r="157">
          <cell r="AQ157">
            <v>0</v>
          </cell>
        </row>
        <row r="158">
          <cell r="AQ158">
            <v>0</v>
          </cell>
        </row>
        <row r="159">
          <cell r="AQ159">
            <v>0</v>
          </cell>
        </row>
        <row r="160">
          <cell r="AQ160">
            <v>0</v>
          </cell>
        </row>
        <row r="161">
          <cell r="AQ161">
            <v>0</v>
          </cell>
        </row>
        <row r="162">
          <cell r="AQ162">
            <v>0</v>
          </cell>
        </row>
        <row r="163">
          <cell r="AQ163">
            <v>0</v>
          </cell>
        </row>
        <row r="164">
          <cell r="AQ164">
            <v>0</v>
          </cell>
        </row>
        <row r="165">
          <cell r="AQ165">
            <v>0</v>
          </cell>
        </row>
        <row r="166">
          <cell r="AQ166">
            <v>0</v>
          </cell>
        </row>
        <row r="167">
          <cell r="AQ167">
            <v>0</v>
          </cell>
        </row>
        <row r="168">
          <cell r="AQ168">
            <v>0</v>
          </cell>
        </row>
        <row r="169">
          <cell r="AQ169">
            <v>0</v>
          </cell>
        </row>
        <row r="170">
          <cell r="AQ170">
            <v>0</v>
          </cell>
        </row>
        <row r="171">
          <cell r="AQ171">
            <v>0</v>
          </cell>
        </row>
        <row r="172">
          <cell r="AQ172">
            <v>0</v>
          </cell>
        </row>
        <row r="173">
          <cell r="AQ173">
            <v>0</v>
          </cell>
        </row>
        <row r="174">
          <cell r="AQ174">
            <v>0</v>
          </cell>
        </row>
        <row r="175">
          <cell r="AQ175">
            <v>0</v>
          </cell>
        </row>
        <row r="176">
          <cell r="AQ176">
            <v>0</v>
          </cell>
        </row>
        <row r="177">
          <cell r="AQ177">
            <v>0</v>
          </cell>
        </row>
        <row r="178">
          <cell r="AQ178">
            <v>0</v>
          </cell>
        </row>
        <row r="179">
          <cell r="AQ179">
            <v>0</v>
          </cell>
        </row>
        <row r="180">
          <cell r="AQ180">
            <v>0</v>
          </cell>
        </row>
        <row r="181">
          <cell r="AQ181">
            <v>0</v>
          </cell>
        </row>
        <row r="182">
          <cell r="AQ182">
            <v>0</v>
          </cell>
        </row>
        <row r="183">
          <cell r="AQ183">
            <v>0</v>
          </cell>
        </row>
        <row r="184">
          <cell r="AQ184">
            <v>0</v>
          </cell>
        </row>
        <row r="185">
          <cell r="AQ185">
            <v>0</v>
          </cell>
        </row>
        <row r="186">
          <cell r="AQ186">
            <v>0</v>
          </cell>
        </row>
        <row r="187">
          <cell r="AQ187">
            <v>0</v>
          </cell>
        </row>
        <row r="188">
          <cell r="AQ188">
            <v>0</v>
          </cell>
        </row>
        <row r="189">
          <cell r="AQ189">
            <v>0</v>
          </cell>
        </row>
        <row r="190">
          <cell r="AQ190">
            <v>0</v>
          </cell>
        </row>
        <row r="191">
          <cell r="AQ191">
            <v>0</v>
          </cell>
        </row>
        <row r="192">
          <cell r="AQ192">
            <v>0</v>
          </cell>
        </row>
        <row r="193">
          <cell r="AQ193">
            <v>0</v>
          </cell>
        </row>
        <row r="194">
          <cell r="AQ194">
            <v>0</v>
          </cell>
        </row>
        <row r="195">
          <cell r="AQ195">
            <v>0</v>
          </cell>
        </row>
        <row r="196">
          <cell r="AQ196">
            <v>0</v>
          </cell>
        </row>
        <row r="197">
          <cell r="AQ197">
            <v>0</v>
          </cell>
        </row>
        <row r="198">
          <cell r="AQ198">
            <v>0</v>
          </cell>
        </row>
        <row r="199">
          <cell r="AQ199">
            <v>0</v>
          </cell>
        </row>
        <row r="200">
          <cell r="AQ200">
            <v>0</v>
          </cell>
        </row>
        <row r="201">
          <cell r="AQ201">
            <v>0</v>
          </cell>
        </row>
        <row r="202">
          <cell r="AQ202">
            <v>0</v>
          </cell>
        </row>
        <row r="203">
          <cell r="AQ203">
            <v>0</v>
          </cell>
        </row>
        <row r="204">
          <cell r="AQ204">
            <v>0</v>
          </cell>
        </row>
        <row r="205">
          <cell r="AQ205">
            <v>0</v>
          </cell>
        </row>
        <row r="206">
          <cell r="AQ206">
            <v>0</v>
          </cell>
        </row>
        <row r="207">
          <cell r="AQ207">
            <v>0</v>
          </cell>
        </row>
        <row r="334">
          <cell r="AQ334">
            <v>0</v>
          </cell>
        </row>
        <row r="712">
          <cell r="AQ712">
            <v>0</v>
          </cell>
        </row>
        <row r="946">
          <cell r="AQ946">
            <v>0</v>
          </cell>
        </row>
        <row r="947">
          <cell r="AQ947">
            <v>0</v>
          </cell>
        </row>
        <row r="948">
          <cell r="AQ948">
            <v>0</v>
          </cell>
        </row>
        <row r="949">
          <cell r="AQ949">
            <v>0</v>
          </cell>
        </row>
        <row r="950">
          <cell r="AQ950">
            <v>0</v>
          </cell>
        </row>
        <row r="951">
          <cell r="AQ951">
            <v>0</v>
          </cell>
        </row>
        <row r="952">
          <cell r="AQ952">
            <v>0</v>
          </cell>
        </row>
        <row r="953">
          <cell r="AQ953">
            <v>0</v>
          </cell>
        </row>
        <row r="954">
          <cell r="AQ954">
            <v>0</v>
          </cell>
        </row>
        <row r="955">
          <cell r="AQ955">
            <v>0</v>
          </cell>
        </row>
        <row r="956">
          <cell r="AQ956">
            <v>0</v>
          </cell>
        </row>
        <row r="957">
          <cell r="AQ957">
            <v>0</v>
          </cell>
        </row>
        <row r="958">
          <cell r="AQ958">
            <v>0</v>
          </cell>
        </row>
        <row r="959">
          <cell r="AQ959">
            <v>0</v>
          </cell>
        </row>
        <row r="960">
          <cell r="AQ960">
            <v>0</v>
          </cell>
        </row>
        <row r="961">
          <cell r="AQ961">
            <v>0</v>
          </cell>
        </row>
        <row r="962">
          <cell r="AQ962">
            <v>0</v>
          </cell>
        </row>
        <row r="963">
          <cell r="AQ963">
            <v>0</v>
          </cell>
        </row>
        <row r="964">
          <cell r="AQ964">
            <v>0</v>
          </cell>
        </row>
        <row r="1390">
          <cell r="AQ1390">
            <v>0</v>
          </cell>
        </row>
        <row r="1427">
          <cell r="AQ1427">
            <v>0</v>
          </cell>
        </row>
      </sheetData>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refreshError="1"/>
      <sheetData sheetId="63" refreshError="1"/>
      <sheetData sheetId="64"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ummary"/>
      <sheetName val="Updated (2024) &gt;&gt;"/>
      <sheetName val="Sub-Type"/>
      <sheetName val="_CIQHiddenCacheSheet"/>
      <sheetName val="Summary 2025"/>
      <sheetName val="Charting Outputs 2025"/>
      <sheetName val="DL Outputs"/>
      <sheetName val="Action"/>
      <sheetName val="Allfunds"/>
      <sheetName val="Applied"/>
      <sheetName val="Athena"/>
      <sheetName val="At Home"/>
      <sheetName val="AutoScout"/>
      <sheetName val="Baker Tilly"/>
      <sheetName val="Belron"/>
      <sheetName val="Caliber"/>
      <sheetName val="Checkmarx"/>
      <sheetName val="Circana"/>
      <sheetName val="Cordis"/>
      <sheetName val="CA"/>
      <sheetName val="Edelman"/>
      <sheetName val="Enverus"/>
      <sheetName val="Genesys"/>
      <sheetName val="GMR"/>
      <sheetName val="Hub"/>
      <sheetName val="Medline"/>
      <sheetName val="Mehilainen"/>
      <sheetName val="Multiplan"/>
      <sheetName val="Nexi"/>
      <sheetName val="PointClickCare"/>
      <sheetName val="SafeGuard"/>
      <sheetName val="SimpliSafe"/>
      <sheetName val="Sprinklr"/>
      <sheetName val="TeamSystems"/>
      <sheetName val="UKG"/>
      <sheetName val="Verisure"/>
      <sheetName val="Vantage"/>
      <sheetName val="Zendesk"/>
      <sheetName val="Zooplus"/>
      <sheetName val="Exits &gt;&gt;"/>
      <sheetName val="SnapAV"/>
      <sheetName val="WRI"/>
      <sheetName val="Scout"/>
      <sheetName val="Grocery"/>
      <sheetName val="Renaissance"/>
      <sheetName val="Woodmac"/>
      <sheetName val="PPD"/>
      <sheetName val="Grosvenor"/>
      <sheetName val="Kronos"/>
      <sheetName val="Emdeon"/>
      <sheetName val="AMI"/>
      <sheetName val="OLF"/>
      <sheetName val="IB"/>
      <sheetName val="SSP"/>
      <sheetName val="Getty"/>
      <sheetName val="GTT"/>
      <sheetName val="Goodman"/>
      <sheetName val="Ellucian"/>
      <sheetName val="Iris"/>
      <sheetName val="Catalina"/>
      <sheetName val="Sheridan"/>
      <sheetName val="Intergraph"/>
      <sheetName val="PartnerRe"/>
      <sheetName val="Nielsen"/>
      <sheetName val="Gartmore"/>
      <sheetName val="Alix"/>
      <sheetName val="UPromise"/>
      <sheetName val="Artisan"/>
      <sheetName val="Activant"/>
      <sheetName val="LPL"/>
      <sheetName val="Geovera"/>
      <sheetName val="Doubleclick"/>
      <sheetName val="TexGen"/>
      <sheetName val="Sedgwick"/>
      <sheetName val="Vertafore"/>
      <sheetName val="Springer"/>
      <sheetName val="Prosieben"/>
      <sheetName val="Arch"/>
      <sheetName val="Blackbaud"/>
      <sheetName val="Nasdaq"/>
      <sheetName val="Mondrian"/>
      <sheetName val="Mitchell"/>
      <sheetName val="Y&amp;R"/>
      <sheetName val="Eller"/>
      <sheetName val="Advanstar"/>
      <sheetName val="Digitas"/>
      <sheetName val="MobileMedia"/>
      <sheetName val="Powerbar"/>
      <sheetName val="NIC"/>
      <sheetName val="HIT"/>
      <sheetName val="Neverfail"/>
    </sheetNames>
    <sheetDataSet>
      <sheetData sheetId="0"/>
      <sheetData sheetId="1"/>
      <sheetData sheetId="2"/>
      <sheetData sheetId="3"/>
      <sheetData sheetId="4">
        <row r="4">
          <cell r="C4">
            <v>45658</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ow r="11">
          <cell r="AQ11">
            <v>2</v>
          </cell>
        </row>
      </sheetData>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otes"/>
      <sheetName val="CSCO Guide v. MS v. Consensus"/>
      <sheetName val="Income Statement"/>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
      <sheetName val=" Ger"/>
      <sheetName val="France II"/>
      <sheetName val="Italy II"/>
      <sheetName val="All Global II"/>
      <sheetName val="HS II"/>
      <sheetName val="MI II"/>
      <sheetName val="CD II"/>
      <sheetName val="UK II"/>
      <sheetName val="Spain II"/>
      <sheetName val="APMEA II"/>
      <sheetName val="UK"/>
      <sheetName val="Spain"/>
      <sheetName val="APMEA"/>
      <sheetName val="CD"/>
      <sheetName val="HS"/>
      <sheetName val="MI"/>
      <sheetName val="All Global"/>
      <sheetName val="Sheet1"/>
      <sheetName val="Actuals"/>
      <sheetName val="EV_EBITDA"/>
      <sheetName val="Market Data"/>
    </sheetNames>
    <sheetDataSet>
      <sheetData sheetId="0" refreshError="1">
        <row r="4">
          <cell r="B4" t="str">
            <v>DP=2010.06</v>
          </cell>
        </row>
        <row r="9">
          <cell r="B9" t="str">
            <v>PE=2009.06</v>
          </cell>
        </row>
      </sheetData>
      <sheetData sheetId="1"/>
      <sheetData sheetId="2"/>
      <sheetData sheetId="3"/>
      <sheetData sheetId="4"/>
      <sheetData sheetId="5"/>
      <sheetData sheetId="6"/>
      <sheetData sheetId="7"/>
      <sheetData sheetId="8"/>
      <sheetData sheetId="9"/>
      <sheetData sheetId="10"/>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P"/>
      <sheetName val="P&amp;L YTD vs. Bud"/>
      <sheetName val="P&amp;L vs. Bud"/>
      <sheetName val="P&amp;L YTD"/>
      <sheetName val="COC 1H PF"/>
      <sheetName val="COC 1H Q1RF"/>
      <sheetName val="Rev-PBOP-Marg-Conv June YTD"/>
      <sheetName val="S&amp;F Ratio 1H"/>
      <sheetName val="P&amp;L vs Q1RF"/>
      <sheetName val="P&amp;L vs PF"/>
      <sheetName val="COC FY PF"/>
      <sheetName val="Revenue Increase"/>
      <sheetName val="Top 25 Clients"/>
      <sheetName val="P&amp;L BOY"/>
      <sheetName val="YR Total Conv vs PY"/>
      <sheetName val="Detroit Conv vs PY"/>
      <sheetName val="Y&amp;R Total x Detroit Conv vs PY"/>
      <sheetName val="Y&amp;R Total x Tapsa Conv vs PY"/>
      <sheetName val="Rev-PBOP-Marg-Conv FY"/>
      <sheetName val="Associates"/>
      <sheetName val="EI"/>
      <sheetName val="NB2"/>
      <sheetName val="Quarter Rev Grow (%)"/>
      <sheetName val="Quarter Rev Grow"/>
      <sheetName val="Quarter PBOP Grow"/>
      <sheetName val="Salary Inc."/>
      <sheetName val="&gt; 90 Slide"/>
      <sheetName val="&gt;180 Net Slide"/>
      <sheetName val="S&amp;F Ratio FY"/>
      <sheetName val="Top 15 Offices"/>
      <sheetName val="Next 15 Offices"/>
      <sheetName val="P&amp;L Basic YTD"/>
      <sheetName val="P&amp;L BOY x Detroit"/>
      <sheetName val="P&amp;L BOY x Tapsa"/>
      <sheetName val="Halves"/>
      <sheetName val="Top 30 Clients x Acqu"/>
      <sheetName val="Top 30 by Region vs Q1RF"/>
      <sheetName val="Top 30 by Region vs PF"/>
      <sheetName val="COC 2H PF"/>
      <sheetName val="COC FY Q1RF"/>
      <sheetName val="COC 2H Q1RF"/>
      <sheetName val="S&amp;F Ratio 2H"/>
      <sheetName val="Top Off Rev Grow"/>
      <sheetName val="Salary Increase"/>
      <sheetName val="Avg HC"/>
      <sheetName val="Severance"/>
      <sheetName val="Clientes"/>
      <sheetName val="2016Rates"/>
      <sheetName val="C1500"/>
      <sheetName val="Model Control"/>
      <sheetName val="DCF Input"/>
      <sheetName val="Historical Control"/>
      <sheetName val="Mar04"/>
    </sheetNames>
    <sheetDataSet>
      <sheetData sheetId="0" refreshError="1">
        <row r="5">
          <cell r="C5" t="str">
            <v>DP=2007.06</v>
          </cell>
        </row>
        <row r="7">
          <cell r="C7" t="str">
            <v>RU sum M-YAWWTOTL</v>
          </cell>
        </row>
        <row r="9">
          <cell r="C9" t="str">
            <v>RU sum R-YAWWTOTLXD</v>
          </cell>
        </row>
        <row r="11">
          <cell r="C11" t="str">
            <v>RU sum R-YAWWTTLXTT</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er-kost"/>
      <sheetName val="rekairt"/>
      <sheetName val="SAS-BAL"/>
      <sheetName val="VS-TOT"/>
      <sheetName val="Cover"/>
      <sheetName val="calcdata"/>
      <sheetName val="Control Sheet"/>
      <sheetName val="&lt;&lt; CONTROL SHEET &gt;&gt;"/>
      <sheetName val="Sheet9"/>
      <sheetName val="codes"/>
      <sheetName val="BUD16 DS &amp; DM"/>
      <sheetName val="INDE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 d emploie et exemple"/>
      <sheetName val="A remplir"/>
      <sheetName val="NF pour Edition"/>
      <sheetName val="Control"/>
      <sheetName val="CapIQ Data (SPC1500)"/>
      <sheetName val="Rating Category Weights_Yields"/>
      <sheetName val="Standard Inputs"/>
    </sheetNames>
    <sheetDataSet>
      <sheetData sheetId="0" refreshError="1"/>
      <sheetData sheetId="1"/>
      <sheetData sheetId="2"/>
      <sheetData sheetId="3" refreshError="1"/>
      <sheetData sheetId="4" refreshError="1"/>
      <sheetData sheetId="5" refreshError="1"/>
      <sheetData sheetId="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ro"/>
      <sheetName val="FC June"/>
      <sheetName val="FC March"/>
      <sheetName val="AP cycle 3"/>
      <sheetName val="Print menu"/>
      <sheetName val="ACT2016"/>
      <sheetName val="Annual Plan"/>
      <sheetName val="Assumptions"/>
      <sheetName val="trend analysis"/>
      <sheetName val="Additionnal input"/>
      <sheetName val="Commerce"/>
      <sheetName val="ICT"/>
      <sheetName val="Treasury"/>
      <sheetName val="Tax"/>
      <sheetName val="RTC"/>
      <sheetName val="Insurance"/>
      <sheetName val="Other"/>
      <sheetName val="Group activities"/>
      <sheetName val="Output"/>
      <sheetName val="Check"/>
      <sheetName val="LPAE - Annual Plan File 2018-20"/>
      <sheetName val="#REF"/>
      <sheetName val="Modellers Inputs"/>
      <sheetName val="Control Sheet"/>
    </sheetNames>
    <sheetDataSet>
      <sheetData sheetId="0">
        <row r="4">
          <cell r="D4" t="str">
            <v>LeasePlan United Arab Emirates</v>
          </cell>
        </row>
        <row r="17">
          <cell r="I17">
            <v>0.09</v>
          </cell>
          <cell r="K17">
            <v>0.09</v>
          </cell>
        </row>
        <row r="24">
          <cell r="K24">
            <v>2E-3</v>
          </cell>
        </row>
      </sheetData>
      <sheetData sheetId="1"/>
      <sheetData sheetId="2"/>
      <sheetData sheetId="3" refreshError="1"/>
      <sheetData sheetId="4" refreshError="1"/>
      <sheetData sheetId="5"/>
      <sheetData sheetId="6"/>
      <sheetData sheetId="7">
        <row r="78">
          <cell r="D78">
            <v>0.95</v>
          </cell>
        </row>
      </sheetData>
      <sheetData sheetId="8" refreshError="1"/>
      <sheetData sheetId="9"/>
      <sheetData sheetId="10" refreshError="1"/>
      <sheetData sheetId="11" refreshError="1"/>
      <sheetData sheetId="12" refreshError="1"/>
      <sheetData sheetId="13" refreshError="1"/>
      <sheetData sheetId="14"/>
      <sheetData sheetId="15" refreshError="1"/>
      <sheetData sheetId="16" refreshError="1"/>
      <sheetData sheetId="17" refreshError="1"/>
      <sheetData sheetId="18">
        <row r="156">
          <cell r="P156" t="str">
            <v>2016
Actual</v>
          </cell>
        </row>
      </sheetData>
      <sheetData sheetId="19" refreshError="1"/>
      <sheetData sheetId="20" refreshError="1"/>
      <sheetData sheetId="21" refreshError="1"/>
      <sheetData sheetId="22" refreshError="1"/>
      <sheetData sheetId="23"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JP"/>
      <sheetName val="Sales2"/>
      <sheetName val="Summary"/>
      <sheetName val="2014 15 16 overzicht"/>
      <sheetName val="3 Maanden"/>
      <sheetName val="Pivot"/>
      <sheetName val="Pivot (2)"/>
      <sheetName val="Jobs"/>
      <sheetName val="Sales"/>
      <sheetName val="AJP 2016"/>
      <sheetName val="Data"/>
      <sheetName val="Kalendar"/>
      <sheetName val="Kalendar2"/>
      <sheetName val="Sheet2"/>
      <sheetName val="Data sales"/>
      <sheetName val="Data jobs"/>
      <sheetName val="AJP berekeningen"/>
      <sheetName val="Volume AJP CG ATG GG 2016 WK07"/>
      <sheetName val="Volume%20AJP%20CG%20ATG%20GG%20"/>
      <sheetName val="Volume AJP CG ATG GG 2016 WK07."/>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tergroup"/>
      <sheetName val="Summary"/>
      <sheetName val="Summary3"/>
      <sheetName val="Detail3New"/>
      <sheetName val="Report3"/>
      <sheetName val="Detail3Report"/>
      <sheetName val="Bud2003v2"/>
      <sheetName val="Bud2003"/>
      <sheetName val="Act2001com"/>
      <sheetName val="Summary2"/>
      <sheetName val="Detail2New"/>
      <sheetName val="Act2002com"/>
      <sheetName val="InterestPay"/>
      <sheetName val="REFOR2002"/>
      <sheetName val="Act2002"/>
      <sheetName val="Oct"/>
      <sheetName val="Recharges (2)"/>
      <sheetName val="InterestExp"/>
      <sheetName val="Summary P&amp;L"/>
      <sheetName val="Recharges"/>
      <sheetName val="For2002"/>
      <sheetName val="Bud2002"/>
      <sheetName val="Act2001"/>
      <sheetName val="Act2001cum"/>
      <sheetName val="For2002com"/>
      <sheetName val="Reforecast 2002"/>
      <sheetName val="For2001"/>
      <sheetName val="CorporateOver2001"/>
      <sheetName val="Bud2002cum"/>
      <sheetName val="Detail"/>
      <sheetName val="Detail2"/>
      <sheetName val="DetailCore"/>
      <sheetName val="Report"/>
      <sheetName val="Report2"/>
      <sheetName val="DetailReport"/>
      <sheetName val="CorporateRep"/>
      <sheetName val="CoreOver2001"/>
      <sheetName val="Dec01"/>
      <sheetName val="Sept01"/>
      <sheetName val="Act2000"/>
      <sheetName val="Act2000New"/>
      <sheetName val="Act2000cum"/>
      <sheetName val="Act2000cumNew"/>
      <sheetName val="For2001Cum"/>
      <sheetName val="Bud2001"/>
      <sheetName val="Bud2001cum"/>
      <sheetName val="ForCore2001"/>
      <sheetName val="Act2000Gross"/>
      <sheetName val="Oct01"/>
      <sheetName val="MBJOver2001"/>
      <sheetName val="FOWOver2001"/>
      <sheetName val="IMIOver2001"/>
      <sheetName val="Recharges_(2)3"/>
      <sheetName val="Summary_P&amp;L3"/>
      <sheetName val="Reforecast_20023"/>
      <sheetName val="Recharges_(2)1"/>
      <sheetName val="Summary_P&amp;L1"/>
      <sheetName val="Reforecast_20021"/>
      <sheetName val="Recharges_(2)"/>
      <sheetName val="Summary_P&amp;L"/>
      <sheetName val="Reforecast_2002"/>
      <sheetName val="Recharges_(2)2"/>
      <sheetName val="Summary_P&amp;L2"/>
      <sheetName val="Reforecast_20022"/>
      <sheetName val="FORECAST 2003"/>
      <sheetName val="AMNET lookup"/>
      <sheetName val="Man P&amp;L"/>
      <sheetName val="Tables"/>
    </sheetNames>
    <sheetDataSet>
      <sheetData sheetId="0"/>
      <sheetData sheetId="1">
        <row r="44">
          <cell r="Z44">
            <v>-1348987</v>
          </cell>
        </row>
      </sheetData>
      <sheetData sheetId="2"/>
      <sheetData sheetId="3"/>
      <sheetData sheetId="4"/>
      <sheetData sheetId="5"/>
      <sheetData sheetId="6"/>
      <sheetData sheetId="7"/>
      <sheetData sheetId="8"/>
      <sheetData sheetId="9"/>
      <sheetData sheetId="10"/>
      <sheetData sheetId="11">
        <row r="1">
          <cell r="C1">
            <v>1</v>
          </cell>
          <cell r="D1">
            <v>2</v>
          </cell>
          <cell r="E1">
            <v>3</v>
          </cell>
          <cell r="F1">
            <v>4</v>
          </cell>
          <cell r="G1">
            <v>5</v>
          </cell>
          <cell r="H1">
            <v>6</v>
          </cell>
          <cell r="I1">
            <v>7</v>
          </cell>
          <cell r="J1">
            <v>8</v>
          </cell>
          <cell r="K1">
            <v>9</v>
          </cell>
          <cell r="L1">
            <v>10</v>
          </cell>
          <cell r="M1">
            <v>11</v>
          </cell>
          <cell r="N1">
            <v>12</v>
          </cell>
        </row>
        <row r="2">
          <cell r="C2" t="str">
            <v xml:space="preserve">   JAN</v>
          </cell>
          <cell r="D2" t="str">
            <v xml:space="preserve">   FEB</v>
          </cell>
          <cell r="E2" t="str">
            <v xml:space="preserve">   MAR</v>
          </cell>
          <cell r="F2" t="str">
            <v xml:space="preserve">   APR</v>
          </cell>
          <cell r="G2" t="str">
            <v xml:space="preserve">   MAY</v>
          </cell>
          <cell r="H2" t="str">
            <v xml:space="preserve">   JUN</v>
          </cell>
          <cell r="I2" t="str">
            <v xml:space="preserve">   JUL</v>
          </cell>
          <cell r="J2" t="str">
            <v xml:space="preserve">   AUG</v>
          </cell>
          <cell r="K2" t="str">
            <v xml:space="preserve">   SEP</v>
          </cell>
          <cell r="L2" t="str">
            <v xml:space="preserve">   OCT</v>
          </cell>
          <cell r="M2" t="str">
            <v xml:space="preserve">   NOV</v>
          </cell>
          <cell r="N2" t="str">
            <v xml:space="preserve">   DEC</v>
          </cell>
        </row>
        <row r="4">
          <cell r="C4">
            <v>0</v>
          </cell>
          <cell r="D4">
            <v>0</v>
          </cell>
          <cell r="E4">
            <v>0</v>
          </cell>
          <cell r="F4">
            <v>0</v>
          </cell>
          <cell r="G4">
            <v>0</v>
          </cell>
          <cell r="H4">
            <v>0</v>
          </cell>
          <cell r="I4">
            <v>0</v>
          </cell>
          <cell r="J4">
            <v>0</v>
          </cell>
          <cell r="K4">
            <v>0</v>
          </cell>
          <cell r="L4">
            <v>0</v>
          </cell>
          <cell r="M4">
            <v>0</v>
          </cell>
          <cell r="N4">
            <v>0</v>
          </cell>
        </row>
        <row r="5">
          <cell r="C5">
            <v>0</v>
          </cell>
          <cell r="D5">
            <v>0</v>
          </cell>
          <cell r="E5">
            <v>0</v>
          </cell>
          <cell r="F5">
            <v>0</v>
          </cell>
          <cell r="G5">
            <v>0</v>
          </cell>
          <cell r="H5">
            <v>0</v>
          </cell>
          <cell r="I5">
            <v>0</v>
          </cell>
          <cell r="J5">
            <v>0</v>
          </cell>
          <cell r="K5">
            <v>0</v>
          </cell>
          <cell r="L5">
            <v>0</v>
          </cell>
          <cell r="M5">
            <v>0</v>
          </cell>
          <cell r="N5">
            <v>0</v>
          </cell>
        </row>
        <row r="6">
          <cell r="C6">
            <v>0</v>
          </cell>
          <cell r="D6">
            <v>0</v>
          </cell>
          <cell r="E6">
            <v>0</v>
          </cell>
          <cell r="F6">
            <v>0</v>
          </cell>
          <cell r="G6">
            <v>0</v>
          </cell>
          <cell r="H6">
            <v>0</v>
          </cell>
          <cell r="I6">
            <v>0</v>
          </cell>
          <cell r="J6">
            <v>0</v>
          </cell>
          <cell r="K6">
            <v>0</v>
          </cell>
          <cell r="L6">
            <v>0</v>
          </cell>
          <cell r="M6">
            <v>0</v>
          </cell>
          <cell r="N6">
            <v>0</v>
          </cell>
        </row>
        <row r="7">
          <cell r="C7">
            <v>0</v>
          </cell>
          <cell r="D7">
            <v>0</v>
          </cell>
          <cell r="E7">
            <v>0</v>
          </cell>
          <cell r="F7">
            <v>0</v>
          </cell>
          <cell r="G7">
            <v>0</v>
          </cell>
          <cell r="H7">
            <v>0</v>
          </cell>
          <cell r="I7">
            <v>0</v>
          </cell>
          <cell r="J7">
            <v>0</v>
          </cell>
          <cell r="K7">
            <v>0</v>
          </cell>
          <cell r="L7">
            <v>0</v>
          </cell>
          <cell r="M7">
            <v>0</v>
          </cell>
          <cell r="N7">
            <v>0</v>
          </cell>
        </row>
        <row r="8">
          <cell r="C8">
            <v>0</v>
          </cell>
          <cell r="D8">
            <v>0</v>
          </cell>
          <cell r="E8">
            <v>0</v>
          </cell>
          <cell r="F8">
            <v>0</v>
          </cell>
          <cell r="G8">
            <v>0</v>
          </cell>
          <cell r="H8">
            <v>0</v>
          </cell>
          <cell r="I8">
            <v>0</v>
          </cell>
          <cell r="J8">
            <v>0</v>
          </cell>
          <cell r="K8">
            <v>0</v>
          </cell>
          <cell r="L8">
            <v>0</v>
          </cell>
          <cell r="M8">
            <v>0</v>
          </cell>
          <cell r="N8">
            <v>0</v>
          </cell>
        </row>
        <row r="9">
          <cell r="C9">
            <v>0</v>
          </cell>
          <cell r="D9">
            <v>0</v>
          </cell>
          <cell r="E9">
            <v>0</v>
          </cell>
          <cell r="F9">
            <v>0</v>
          </cell>
          <cell r="G9">
            <v>0</v>
          </cell>
          <cell r="H9">
            <v>0</v>
          </cell>
          <cell r="I9">
            <v>0</v>
          </cell>
          <cell r="J9">
            <v>0</v>
          </cell>
          <cell r="K9">
            <v>0</v>
          </cell>
          <cell r="L9">
            <v>0</v>
          </cell>
          <cell r="M9">
            <v>0</v>
          </cell>
          <cell r="N9">
            <v>0</v>
          </cell>
        </row>
        <row r="11">
          <cell r="C11">
            <v>0</v>
          </cell>
          <cell r="D11">
            <v>0</v>
          </cell>
          <cell r="E11">
            <v>0</v>
          </cell>
          <cell r="F11">
            <v>0</v>
          </cell>
          <cell r="G11">
            <v>0</v>
          </cell>
          <cell r="H11">
            <v>0</v>
          </cell>
          <cell r="I11">
            <v>0</v>
          </cell>
          <cell r="J11">
            <v>0</v>
          </cell>
          <cell r="K11">
            <v>0</v>
          </cell>
          <cell r="L11">
            <v>0</v>
          </cell>
          <cell r="M11">
            <v>0</v>
          </cell>
          <cell r="N11">
            <v>0</v>
          </cell>
        </row>
        <row r="12">
          <cell r="C12">
            <v>20963</v>
          </cell>
          <cell r="D12">
            <v>42411</v>
          </cell>
          <cell r="E12">
            <v>63374</v>
          </cell>
          <cell r="F12">
            <v>86552</v>
          </cell>
          <cell r="G12">
            <v>107978</v>
          </cell>
          <cell r="H12">
            <v>129086</v>
          </cell>
          <cell r="I12">
            <v>153067</v>
          </cell>
          <cell r="J12">
            <v>203075</v>
          </cell>
          <cell r="K12">
            <v>233097</v>
          </cell>
          <cell r="L12">
            <v>260062</v>
          </cell>
          <cell r="M12">
            <v>260062</v>
          </cell>
          <cell r="N12">
            <v>520124</v>
          </cell>
        </row>
        <row r="13">
          <cell r="C13">
            <v>20963</v>
          </cell>
          <cell r="D13">
            <v>42411</v>
          </cell>
          <cell r="E13">
            <v>63374</v>
          </cell>
          <cell r="F13">
            <v>86552</v>
          </cell>
          <cell r="G13">
            <v>107978</v>
          </cell>
          <cell r="H13">
            <v>129086</v>
          </cell>
          <cell r="I13">
            <v>153067</v>
          </cell>
          <cell r="J13">
            <v>203075</v>
          </cell>
          <cell r="K13">
            <v>233097</v>
          </cell>
          <cell r="L13">
            <v>260062</v>
          </cell>
          <cell r="M13">
            <v>260062</v>
          </cell>
          <cell r="N13">
            <v>520124</v>
          </cell>
        </row>
        <row r="14">
          <cell r="C14">
            <v>20963</v>
          </cell>
          <cell r="D14">
            <v>42411</v>
          </cell>
          <cell r="E14">
            <v>63374</v>
          </cell>
          <cell r="F14">
            <v>86552</v>
          </cell>
          <cell r="G14">
            <v>107978</v>
          </cell>
          <cell r="H14">
            <v>129086</v>
          </cell>
          <cell r="I14">
            <v>153067</v>
          </cell>
          <cell r="J14">
            <v>203075</v>
          </cell>
          <cell r="K14">
            <v>233097</v>
          </cell>
          <cell r="L14">
            <v>260062</v>
          </cell>
          <cell r="M14">
            <v>260062</v>
          </cell>
          <cell r="N14">
            <v>520124</v>
          </cell>
        </row>
        <row r="16">
          <cell r="C16">
            <v>0</v>
          </cell>
          <cell r="D16">
            <v>0</v>
          </cell>
          <cell r="E16">
            <v>0</v>
          </cell>
          <cell r="F16">
            <v>0</v>
          </cell>
          <cell r="G16">
            <v>0</v>
          </cell>
          <cell r="H16">
            <v>0</v>
          </cell>
          <cell r="I16">
            <v>0</v>
          </cell>
          <cell r="J16">
            <v>0</v>
          </cell>
          <cell r="K16">
            <v>0</v>
          </cell>
          <cell r="L16">
            <v>0</v>
          </cell>
          <cell r="M16">
            <v>0</v>
          </cell>
          <cell r="N16">
            <v>0</v>
          </cell>
        </row>
        <row r="17">
          <cell r="C17">
            <v>0</v>
          </cell>
          <cell r="D17">
            <v>0</v>
          </cell>
          <cell r="E17">
            <v>0</v>
          </cell>
          <cell r="F17">
            <v>0</v>
          </cell>
          <cell r="G17">
            <v>0</v>
          </cell>
          <cell r="H17">
            <v>0</v>
          </cell>
          <cell r="I17">
            <v>0</v>
          </cell>
          <cell r="J17">
            <v>0</v>
          </cell>
          <cell r="K17">
            <v>0</v>
          </cell>
          <cell r="L17">
            <v>0</v>
          </cell>
          <cell r="M17">
            <v>0</v>
          </cell>
          <cell r="N17">
            <v>0</v>
          </cell>
        </row>
        <row r="18">
          <cell r="C18">
            <v>0</v>
          </cell>
          <cell r="D18">
            <v>0</v>
          </cell>
          <cell r="E18">
            <v>0</v>
          </cell>
          <cell r="F18">
            <v>0</v>
          </cell>
          <cell r="G18">
            <v>0</v>
          </cell>
          <cell r="H18">
            <v>0</v>
          </cell>
          <cell r="I18">
            <v>0</v>
          </cell>
          <cell r="J18">
            <v>0</v>
          </cell>
          <cell r="K18">
            <v>0</v>
          </cell>
          <cell r="L18">
            <v>0</v>
          </cell>
          <cell r="M18">
            <v>0</v>
          </cell>
          <cell r="N18">
            <v>0</v>
          </cell>
        </row>
        <row r="19">
          <cell r="C19">
            <v>0</v>
          </cell>
          <cell r="D19">
            <v>0</v>
          </cell>
          <cell r="E19">
            <v>0</v>
          </cell>
          <cell r="F19">
            <v>0</v>
          </cell>
          <cell r="G19">
            <v>0</v>
          </cell>
          <cell r="H19">
            <v>0</v>
          </cell>
          <cell r="I19">
            <v>0</v>
          </cell>
          <cell r="J19">
            <v>0</v>
          </cell>
          <cell r="K19">
            <v>0</v>
          </cell>
          <cell r="L19">
            <v>0</v>
          </cell>
          <cell r="M19">
            <v>0</v>
          </cell>
          <cell r="N19">
            <v>0</v>
          </cell>
        </row>
        <row r="20">
          <cell r="C20">
            <v>0</v>
          </cell>
          <cell r="D20">
            <v>0</v>
          </cell>
          <cell r="E20">
            <v>0</v>
          </cell>
          <cell r="F20">
            <v>0</v>
          </cell>
          <cell r="G20">
            <v>0</v>
          </cell>
          <cell r="H20">
            <v>0</v>
          </cell>
          <cell r="I20">
            <v>0</v>
          </cell>
          <cell r="J20">
            <v>0</v>
          </cell>
          <cell r="K20">
            <v>0</v>
          </cell>
          <cell r="L20">
            <v>0</v>
          </cell>
          <cell r="M20">
            <v>0</v>
          </cell>
          <cell r="N20">
            <v>0</v>
          </cell>
        </row>
        <row r="21">
          <cell r="C21">
            <v>0</v>
          </cell>
          <cell r="D21">
            <v>0</v>
          </cell>
          <cell r="E21">
            <v>0</v>
          </cell>
          <cell r="F21">
            <v>0</v>
          </cell>
          <cell r="G21">
            <v>0</v>
          </cell>
          <cell r="H21">
            <v>0</v>
          </cell>
          <cell r="I21">
            <v>0</v>
          </cell>
          <cell r="J21">
            <v>0</v>
          </cell>
          <cell r="K21">
            <v>0</v>
          </cell>
          <cell r="L21">
            <v>0</v>
          </cell>
          <cell r="M21">
            <v>0</v>
          </cell>
          <cell r="N21">
            <v>0</v>
          </cell>
        </row>
        <row r="23">
          <cell r="C23">
            <v>0</v>
          </cell>
          <cell r="D23">
            <v>0</v>
          </cell>
          <cell r="E23">
            <v>0</v>
          </cell>
          <cell r="F23">
            <v>0</v>
          </cell>
          <cell r="G23">
            <v>0</v>
          </cell>
          <cell r="H23">
            <v>0</v>
          </cell>
          <cell r="I23">
            <v>0</v>
          </cell>
          <cell r="J23">
            <v>0</v>
          </cell>
          <cell r="K23">
            <v>0</v>
          </cell>
          <cell r="L23">
            <v>0</v>
          </cell>
          <cell r="M23">
            <v>0</v>
          </cell>
          <cell r="N23">
            <v>0</v>
          </cell>
        </row>
        <row r="24">
          <cell r="C24">
            <v>0</v>
          </cell>
          <cell r="D24">
            <v>0</v>
          </cell>
          <cell r="E24">
            <v>0</v>
          </cell>
          <cell r="F24">
            <v>0</v>
          </cell>
          <cell r="G24">
            <v>0</v>
          </cell>
          <cell r="H24">
            <v>0</v>
          </cell>
          <cell r="I24">
            <v>0</v>
          </cell>
          <cell r="J24">
            <v>0</v>
          </cell>
          <cell r="K24">
            <v>0</v>
          </cell>
          <cell r="L24">
            <v>0</v>
          </cell>
          <cell r="M24">
            <v>0</v>
          </cell>
          <cell r="N24">
            <v>0</v>
          </cell>
        </row>
        <row r="26">
          <cell r="C26">
            <v>0</v>
          </cell>
          <cell r="D26">
            <v>0</v>
          </cell>
          <cell r="E26">
            <v>0</v>
          </cell>
          <cell r="F26">
            <v>0</v>
          </cell>
          <cell r="G26">
            <v>0</v>
          </cell>
          <cell r="H26">
            <v>0</v>
          </cell>
          <cell r="I26">
            <v>0</v>
          </cell>
          <cell r="J26">
            <v>0</v>
          </cell>
          <cell r="K26">
            <v>0</v>
          </cell>
          <cell r="L26">
            <v>0</v>
          </cell>
          <cell r="M26">
            <v>0</v>
          </cell>
          <cell r="N26">
            <v>0</v>
          </cell>
        </row>
        <row r="28">
          <cell r="C28">
            <v>0</v>
          </cell>
          <cell r="D28">
            <v>0</v>
          </cell>
          <cell r="E28">
            <v>0</v>
          </cell>
          <cell r="F28">
            <v>0</v>
          </cell>
          <cell r="G28">
            <v>0</v>
          </cell>
          <cell r="H28">
            <v>0</v>
          </cell>
          <cell r="I28">
            <v>0</v>
          </cell>
          <cell r="J28">
            <v>0</v>
          </cell>
          <cell r="K28">
            <v>0</v>
          </cell>
          <cell r="L28">
            <v>0</v>
          </cell>
          <cell r="M28">
            <v>0</v>
          </cell>
          <cell r="N28">
            <v>0</v>
          </cell>
        </row>
        <row r="29">
          <cell r="C29">
            <v>0</v>
          </cell>
          <cell r="D29">
            <v>0</v>
          </cell>
          <cell r="E29">
            <v>0</v>
          </cell>
          <cell r="F29">
            <v>0</v>
          </cell>
          <cell r="G29">
            <v>0</v>
          </cell>
          <cell r="H29">
            <v>0</v>
          </cell>
          <cell r="I29">
            <v>0</v>
          </cell>
          <cell r="J29">
            <v>0</v>
          </cell>
          <cell r="K29">
            <v>0</v>
          </cell>
          <cell r="L29">
            <v>0</v>
          </cell>
          <cell r="M29">
            <v>0</v>
          </cell>
          <cell r="N29">
            <v>0</v>
          </cell>
        </row>
        <row r="30">
          <cell r="C30">
            <v>0</v>
          </cell>
          <cell r="D30">
            <v>0</v>
          </cell>
          <cell r="E30">
            <v>0</v>
          </cell>
          <cell r="F30">
            <v>0</v>
          </cell>
          <cell r="G30">
            <v>0</v>
          </cell>
          <cell r="H30">
            <v>0</v>
          </cell>
          <cell r="I30">
            <v>0</v>
          </cell>
          <cell r="J30">
            <v>0</v>
          </cell>
          <cell r="K30">
            <v>0</v>
          </cell>
          <cell r="L30">
            <v>0</v>
          </cell>
          <cell r="M30">
            <v>0</v>
          </cell>
          <cell r="N30">
            <v>0</v>
          </cell>
        </row>
        <row r="31">
          <cell r="C31">
            <v>0</v>
          </cell>
          <cell r="D31">
            <v>0</v>
          </cell>
          <cell r="E31">
            <v>0</v>
          </cell>
          <cell r="F31">
            <v>0</v>
          </cell>
          <cell r="G31">
            <v>0</v>
          </cell>
          <cell r="H31">
            <v>0</v>
          </cell>
          <cell r="I31">
            <v>0</v>
          </cell>
          <cell r="J31">
            <v>0</v>
          </cell>
          <cell r="K31">
            <v>0</v>
          </cell>
          <cell r="L31">
            <v>0</v>
          </cell>
          <cell r="M31">
            <v>0</v>
          </cell>
          <cell r="N31">
            <v>0</v>
          </cell>
        </row>
        <row r="32">
          <cell r="C32">
            <v>0</v>
          </cell>
          <cell r="D32">
            <v>0</v>
          </cell>
          <cell r="E32">
            <v>0</v>
          </cell>
          <cell r="F32">
            <v>0</v>
          </cell>
          <cell r="G32">
            <v>0</v>
          </cell>
          <cell r="H32">
            <v>0</v>
          </cell>
          <cell r="I32">
            <v>0</v>
          </cell>
          <cell r="J32">
            <v>0</v>
          </cell>
          <cell r="K32">
            <v>0</v>
          </cell>
          <cell r="L32">
            <v>0</v>
          </cell>
          <cell r="M32">
            <v>0</v>
          </cell>
          <cell r="N32">
            <v>0</v>
          </cell>
        </row>
        <row r="33">
          <cell r="C33">
            <v>0</v>
          </cell>
          <cell r="D33">
            <v>0</v>
          </cell>
          <cell r="E33">
            <v>0</v>
          </cell>
          <cell r="F33">
            <v>0</v>
          </cell>
          <cell r="G33">
            <v>0</v>
          </cell>
          <cell r="H33">
            <v>0</v>
          </cell>
          <cell r="I33">
            <v>0</v>
          </cell>
          <cell r="J33">
            <v>0</v>
          </cell>
          <cell r="K33">
            <v>0</v>
          </cell>
          <cell r="L33">
            <v>0</v>
          </cell>
          <cell r="M33">
            <v>0</v>
          </cell>
          <cell r="N33">
            <v>0</v>
          </cell>
        </row>
        <row r="35">
          <cell r="C35">
            <v>0</v>
          </cell>
          <cell r="D35">
            <v>0</v>
          </cell>
          <cell r="E35">
            <v>0</v>
          </cell>
          <cell r="F35">
            <v>0</v>
          </cell>
          <cell r="G35">
            <v>0</v>
          </cell>
          <cell r="H35">
            <v>0</v>
          </cell>
          <cell r="I35">
            <v>0</v>
          </cell>
          <cell r="J35">
            <v>0</v>
          </cell>
          <cell r="K35">
            <v>0</v>
          </cell>
          <cell r="L35">
            <v>0</v>
          </cell>
          <cell r="M35">
            <v>0</v>
          </cell>
          <cell r="N35">
            <v>0</v>
          </cell>
        </row>
        <row r="36">
          <cell r="C36">
            <v>20963</v>
          </cell>
          <cell r="D36">
            <v>42411</v>
          </cell>
          <cell r="E36">
            <v>63374</v>
          </cell>
          <cell r="F36">
            <v>86552</v>
          </cell>
          <cell r="G36">
            <v>107978</v>
          </cell>
          <cell r="H36">
            <v>129086</v>
          </cell>
          <cell r="I36">
            <v>153067</v>
          </cell>
          <cell r="J36">
            <v>203075</v>
          </cell>
          <cell r="K36">
            <v>233097</v>
          </cell>
          <cell r="L36">
            <v>260062</v>
          </cell>
          <cell r="M36">
            <v>260062</v>
          </cell>
          <cell r="N36">
            <v>520124</v>
          </cell>
        </row>
        <row r="37">
          <cell r="C37">
            <v>20963</v>
          </cell>
          <cell r="D37">
            <v>42411</v>
          </cell>
          <cell r="E37">
            <v>63374</v>
          </cell>
          <cell r="F37">
            <v>86552</v>
          </cell>
          <cell r="G37">
            <v>107978</v>
          </cell>
          <cell r="H37">
            <v>129086</v>
          </cell>
          <cell r="I37">
            <v>153067</v>
          </cell>
          <cell r="J37">
            <v>203075</v>
          </cell>
          <cell r="K37">
            <v>233097</v>
          </cell>
          <cell r="L37">
            <v>260062</v>
          </cell>
          <cell r="M37">
            <v>260062</v>
          </cell>
          <cell r="N37">
            <v>520124</v>
          </cell>
        </row>
        <row r="38">
          <cell r="C38">
            <v>20963</v>
          </cell>
          <cell r="D38">
            <v>42411</v>
          </cell>
          <cell r="E38">
            <v>63374</v>
          </cell>
          <cell r="F38">
            <v>86552</v>
          </cell>
          <cell r="G38">
            <v>107978</v>
          </cell>
          <cell r="H38">
            <v>129086</v>
          </cell>
          <cell r="I38">
            <v>153067</v>
          </cell>
          <cell r="J38">
            <v>203075</v>
          </cell>
          <cell r="K38">
            <v>233097</v>
          </cell>
          <cell r="L38">
            <v>260062</v>
          </cell>
          <cell r="M38">
            <v>260062</v>
          </cell>
          <cell r="N38">
            <v>520124</v>
          </cell>
        </row>
        <row r="40">
          <cell r="C40">
            <v>0</v>
          </cell>
          <cell r="D40">
            <v>0</v>
          </cell>
          <cell r="E40">
            <v>0</v>
          </cell>
          <cell r="F40">
            <v>0</v>
          </cell>
          <cell r="G40">
            <v>715</v>
          </cell>
          <cell r="H40">
            <v>715</v>
          </cell>
          <cell r="I40">
            <v>715</v>
          </cell>
          <cell r="J40">
            <v>4392</v>
          </cell>
          <cell r="K40">
            <v>4188</v>
          </cell>
          <cell r="L40">
            <v>6068</v>
          </cell>
          <cell r="M40">
            <v>6068</v>
          </cell>
          <cell r="N40">
            <v>6068</v>
          </cell>
        </row>
        <row r="41">
          <cell r="C41">
            <v>0</v>
          </cell>
          <cell r="D41">
            <v>0</v>
          </cell>
          <cell r="E41">
            <v>13</v>
          </cell>
          <cell r="F41">
            <v>156</v>
          </cell>
          <cell r="G41">
            <v>294</v>
          </cell>
          <cell r="H41">
            <v>566</v>
          </cell>
          <cell r="I41">
            <v>566</v>
          </cell>
          <cell r="J41">
            <v>566</v>
          </cell>
          <cell r="K41">
            <v>566</v>
          </cell>
          <cell r="L41">
            <v>566</v>
          </cell>
          <cell r="M41">
            <v>566</v>
          </cell>
          <cell r="N41">
            <v>566</v>
          </cell>
        </row>
        <row r="42">
          <cell r="C42">
            <v>13112</v>
          </cell>
          <cell r="D42">
            <v>26734</v>
          </cell>
          <cell r="E42">
            <v>40417</v>
          </cell>
          <cell r="F42">
            <v>46997.599999999999</v>
          </cell>
          <cell r="G42">
            <v>51266.6</v>
          </cell>
          <cell r="H42">
            <v>55742.6</v>
          </cell>
          <cell r="I42">
            <v>53982.6</v>
          </cell>
          <cell r="J42">
            <v>58561.599999999999</v>
          </cell>
          <cell r="K42">
            <v>63185.599999999999</v>
          </cell>
          <cell r="L42">
            <v>68291.600000000006</v>
          </cell>
          <cell r="M42">
            <v>68291.600000000006</v>
          </cell>
          <cell r="N42">
            <v>68291.600000000006</v>
          </cell>
        </row>
        <row r="43">
          <cell r="C43">
            <v>345980</v>
          </cell>
          <cell r="D43">
            <v>697190</v>
          </cell>
          <cell r="E43">
            <v>1057777</v>
          </cell>
          <cell r="F43">
            <v>1354185.43</v>
          </cell>
          <cell r="G43">
            <v>1659257.43</v>
          </cell>
          <cell r="H43">
            <v>2015663.43</v>
          </cell>
          <cell r="I43">
            <v>2392364.4299999997</v>
          </cell>
          <cell r="J43">
            <v>2748913.8999999994</v>
          </cell>
          <cell r="K43">
            <v>3025884.8999999994</v>
          </cell>
          <cell r="L43">
            <v>3333947.2899999996</v>
          </cell>
          <cell r="M43">
            <v>3333947.2899999996</v>
          </cell>
          <cell r="N43">
            <v>3333947.2899999996</v>
          </cell>
        </row>
        <row r="44">
          <cell r="C44">
            <v>57912</v>
          </cell>
          <cell r="D44">
            <v>117994</v>
          </cell>
          <cell r="E44">
            <v>172780</v>
          </cell>
          <cell r="F44">
            <v>225110.52000000002</v>
          </cell>
          <cell r="G44">
            <v>277782.52</v>
          </cell>
          <cell r="H44">
            <v>330988.34000000003</v>
          </cell>
          <cell r="I44">
            <v>375189.34</v>
          </cell>
          <cell r="J44">
            <v>422381.34</v>
          </cell>
          <cell r="K44">
            <v>492473.23000000004</v>
          </cell>
          <cell r="L44">
            <v>550968.77</v>
          </cell>
          <cell r="M44">
            <v>550968.77</v>
          </cell>
          <cell r="N44">
            <v>550968.77</v>
          </cell>
        </row>
        <row r="45">
          <cell r="C45">
            <v>11577</v>
          </cell>
          <cell r="D45">
            <v>22825</v>
          </cell>
          <cell r="E45">
            <v>35107</v>
          </cell>
          <cell r="F45">
            <v>57375.79</v>
          </cell>
          <cell r="G45">
            <v>79481.790000000008</v>
          </cell>
          <cell r="H45">
            <v>92095.150000000009</v>
          </cell>
          <cell r="I45">
            <v>108615.15000000001</v>
          </cell>
          <cell r="J45">
            <v>119543.15000000001</v>
          </cell>
          <cell r="K45">
            <v>136044.82</v>
          </cell>
          <cell r="L45">
            <v>152541.12</v>
          </cell>
          <cell r="M45">
            <v>152541.12</v>
          </cell>
          <cell r="N45">
            <v>152541.12</v>
          </cell>
        </row>
        <row r="46">
          <cell r="C46">
            <v>69894</v>
          </cell>
          <cell r="D46">
            <v>111396</v>
          </cell>
          <cell r="E46">
            <v>241342</v>
          </cell>
          <cell r="F46">
            <v>292377.33999999997</v>
          </cell>
          <cell r="G46">
            <v>380080.33999999997</v>
          </cell>
          <cell r="H46">
            <v>437530</v>
          </cell>
          <cell r="I46">
            <v>487969</v>
          </cell>
          <cell r="J46">
            <v>599783</v>
          </cell>
          <cell r="K46">
            <v>707091.07</v>
          </cell>
          <cell r="L46">
            <v>798048.42999999993</v>
          </cell>
          <cell r="M46">
            <v>798048.42999999993</v>
          </cell>
          <cell r="N46">
            <v>798048.42999999993</v>
          </cell>
        </row>
        <row r="47">
          <cell r="C47">
            <v>-46367</v>
          </cell>
          <cell r="D47">
            <v>-94296</v>
          </cell>
          <cell r="E47">
            <v>-143210</v>
          </cell>
          <cell r="F47">
            <v>-207679</v>
          </cell>
          <cell r="G47">
            <v>-264544</v>
          </cell>
          <cell r="H47">
            <v>-356476</v>
          </cell>
          <cell r="I47">
            <v>-350680</v>
          </cell>
          <cell r="J47">
            <v>-359059</v>
          </cell>
          <cell r="K47">
            <v>-354720.7</v>
          </cell>
          <cell r="L47">
            <v>-396180.5299999998</v>
          </cell>
          <cell r="M47">
            <v>-444797</v>
          </cell>
          <cell r="N47">
            <v>-444797</v>
          </cell>
        </row>
        <row r="48">
          <cell r="C48">
            <v>498475</v>
          </cell>
          <cell r="D48">
            <v>976139</v>
          </cell>
          <cell r="E48">
            <v>1547436</v>
          </cell>
          <cell r="F48">
            <v>1976202.6800000002</v>
          </cell>
          <cell r="G48">
            <v>2448877.6800000002</v>
          </cell>
          <cell r="H48">
            <v>2933300.52</v>
          </cell>
          <cell r="I48">
            <v>3419401.5199999996</v>
          </cell>
          <cell r="J48">
            <v>3954140.9899999993</v>
          </cell>
          <cell r="K48">
            <v>4429433.6199999992</v>
          </cell>
          <cell r="L48">
            <v>4910431.21</v>
          </cell>
          <cell r="M48">
            <v>4910431.21</v>
          </cell>
          <cell r="N48">
            <v>4910431.21</v>
          </cell>
        </row>
        <row r="49">
          <cell r="C49">
            <v>-477512</v>
          </cell>
          <cell r="D49">
            <v>-933728</v>
          </cell>
          <cell r="E49">
            <v>-1484062</v>
          </cell>
          <cell r="F49">
            <v>-1889650.6800000002</v>
          </cell>
          <cell r="G49">
            <v>-2340899.6800000002</v>
          </cell>
          <cell r="H49">
            <v>-2804214.52</v>
          </cell>
          <cell r="I49">
            <v>-3266334.5199999996</v>
          </cell>
          <cell r="J49">
            <v>-3751065.9899999993</v>
          </cell>
          <cell r="K49">
            <v>-4196336.6199999992</v>
          </cell>
          <cell r="L49">
            <v>-4650369.21</v>
          </cell>
          <cell r="M49">
            <v>-4650369.21</v>
          </cell>
          <cell r="N49">
            <v>-4390307.21</v>
          </cell>
        </row>
        <row r="50">
          <cell r="C50">
            <v>-49798</v>
          </cell>
          <cell r="D50">
            <v>-76144</v>
          </cell>
          <cell r="E50">
            <v>-126935</v>
          </cell>
          <cell r="F50">
            <v>-162602.33000000002</v>
          </cell>
          <cell r="G50">
            <v>-206711.33000000002</v>
          </cell>
          <cell r="H50">
            <v>-673170.33000000007</v>
          </cell>
          <cell r="I50">
            <v>-730458.59000000008</v>
          </cell>
          <cell r="J50">
            <v>-765423.59000000008</v>
          </cell>
          <cell r="K50">
            <v>-800862.59000000008</v>
          </cell>
          <cell r="L50">
            <v>-1036351.5900000001</v>
          </cell>
          <cell r="M50">
            <v>-1036351.5900000001</v>
          </cell>
          <cell r="N50">
            <v>-1036351.5900000001</v>
          </cell>
        </row>
        <row r="51">
          <cell r="C51">
            <v>-53187</v>
          </cell>
          <cell r="D51">
            <v>-106374</v>
          </cell>
          <cell r="E51">
            <v>-159561</v>
          </cell>
          <cell r="F51">
            <v>-212748</v>
          </cell>
          <cell r="G51">
            <v>-265935</v>
          </cell>
          <cell r="H51">
            <v>-319122</v>
          </cell>
          <cell r="I51">
            <v>-372309</v>
          </cell>
          <cell r="J51">
            <v>-425496</v>
          </cell>
          <cell r="K51">
            <v>-478683</v>
          </cell>
          <cell r="L51">
            <v>-531870</v>
          </cell>
          <cell r="M51">
            <v>-585057</v>
          </cell>
          <cell r="N51">
            <v>-638244</v>
          </cell>
        </row>
        <row r="55">
          <cell r="C55">
            <v>0</v>
          </cell>
          <cell r="D55">
            <v>0</v>
          </cell>
          <cell r="E55">
            <v>0</v>
          </cell>
          <cell r="F55">
            <v>0</v>
          </cell>
          <cell r="G55">
            <v>0</v>
          </cell>
          <cell r="H55">
            <v>0</v>
          </cell>
          <cell r="I55">
            <v>0</v>
          </cell>
          <cell r="J55">
            <v>0</v>
          </cell>
          <cell r="K55">
            <v>0</v>
          </cell>
          <cell r="L55">
            <v>0</v>
          </cell>
          <cell r="M55">
            <v>0</v>
          </cell>
          <cell r="N55">
            <v>0</v>
          </cell>
        </row>
        <row r="58">
          <cell r="C58">
            <v>0</v>
          </cell>
          <cell r="D58">
            <v>0</v>
          </cell>
          <cell r="E58">
            <v>0</v>
          </cell>
          <cell r="F58">
            <v>0</v>
          </cell>
          <cell r="G58">
            <v>0</v>
          </cell>
          <cell r="H58">
            <v>0</v>
          </cell>
          <cell r="I58">
            <v>0</v>
          </cell>
          <cell r="J58">
            <v>0</v>
          </cell>
          <cell r="K58">
            <v>0</v>
          </cell>
          <cell r="L58">
            <v>0</v>
          </cell>
          <cell r="M58">
            <v>0</v>
          </cell>
          <cell r="N58">
            <v>0</v>
          </cell>
        </row>
        <row r="61">
          <cell r="C61">
            <v>0</v>
          </cell>
          <cell r="D61">
            <v>0</v>
          </cell>
          <cell r="E61">
            <v>0</v>
          </cell>
          <cell r="F61">
            <v>0</v>
          </cell>
          <cell r="G61">
            <v>0</v>
          </cell>
          <cell r="H61">
            <v>0</v>
          </cell>
          <cell r="I61">
            <v>0</v>
          </cell>
          <cell r="J61">
            <v>0</v>
          </cell>
          <cell r="K61">
            <v>0</v>
          </cell>
          <cell r="L61">
            <v>0</v>
          </cell>
          <cell r="M61">
            <v>0</v>
          </cell>
          <cell r="N61">
            <v>0</v>
          </cell>
        </row>
        <row r="66">
          <cell r="C66">
            <v>0</v>
          </cell>
          <cell r="D66">
            <v>0</v>
          </cell>
          <cell r="E66">
            <v>0</v>
          </cell>
          <cell r="F66">
            <v>0</v>
          </cell>
          <cell r="G66">
            <v>0</v>
          </cell>
          <cell r="H66">
            <v>0</v>
          </cell>
          <cell r="I66">
            <v>0</v>
          </cell>
          <cell r="J66">
            <v>0</v>
          </cell>
          <cell r="K66">
            <v>0</v>
          </cell>
          <cell r="L66">
            <v>0</v>
          </cell>
          <cell r="M66">
            <v>0</v>
          </cell>
          <cell r="N66">
            <v>0</v>
          </cell>
        </row>
        <row r="72">
          <cell r="C72">
            <v>0</v>
          </cell>
          <cell r="D72">
            <v>0</v>
          </cell>
          <cell r="E72">
            <v>0</v>
          </cell>
          <cell r="F72">
            <v>0</v>
          </cell>
          <cell r="G72">
            <v>0</v>
          </cell>
          <cell r="H72">
            <v>0</v>
          </cell>
          <cell r="I72">
            <v>0</v>
          </cell>
          <cell r="J72">
            <v>0</v>
          </cell>
          <cell r="K72">
            <v>0</v>
          </cell>
          <cell r="L72">
            <v>0</v>
          </cell>
          <cell r="M72">
            <v>0</v>
          </cell>
          <cell r="N72">
            <v>0</v>
          </cell>
        </row>
        <row r="75">
          <cell r="C75">
            <v>0</v>
          </cell>
          <cell r="D75">
            <v>0</v>
          </cell>
          <cell r="E75">
            <v>0</v>
          </cell>
          <cell r="F75">
            <v>0</v>
          </cell>
          <cell r="G75">
            <v>0</v>
          </cell>
          <cell r="H75">
            <v>0</v>
          </cell>
          <cell r="I75">
            <v>0</v>
          </cell>
          <cell r="J75">
            <v>0</v>
          </cell>
          <cell r="K75">
            <v>0</v>
          </cell>
          <cell r="L75">
            <v>0</v>
          </cell>
          <cell r="M75">
            <v>0</v>
          </cell>
          <cell r="N75">
            <v>0</v>
          </cell>
        </row>
        <row r="77">
          <cell r="C77">
            <v>5144</v>
          </cell>
          <cell r="D77">
            <v>5459</v>
          </cell>
          <cell r="E77">
            <v>5144</v>
          </cell>
          <cell r="F77">
            <v>5826</v>
          </cell>
          <cell r="G77">
            <v>5453</v>
          </cell>
          <cell r="H77">
            <v>5400</v>
          </cell>
          <cell r="I77">
            <v>7864</v>
          </cell>
          <cell r="J77">
            <v>7864</v>
          </cell>
          <cell r="K77">
            <v>7864</v>
          </cell>
          <cell r="L77">
            <v>7864</v>
          </cell>
          <cell r="M77">
            <v>0</v>
          </cell>
          <cell r="N77">
            <v>0</v>
          </cell>
        </row>
        <row r="78">
          <cell r="C78">
            <v>15819</v>
          </cell>
          <cell r="D78">
            <v>15989</v>
          </cell>
          <cell r="E78">
            <v>15819</v>
          </cell>
          <cell r="F78">
            <v>17352</v>
          </cell>
          <cell r="G78">
            <v>15973</v>
          </cell>
          <cell r="H78">
            <v>15708</v>
          </cell>
          <cell r="I78">
            <v>16117</v>
          </cell>
          <cell r="J78">
            <v>16118</v>
          </cell>
          <cell r="K78">
            <v>16447</v>
          </cell>
          <cell r="L78">
            <v>12495</v>
          </cell>
          <cell r="M78">
            <v>0</v>
          </cell>
          <cell r="N78">
            <v>0</v>
          </cell>
        </row>
        <row r="79">
          <cell r="C79">
            <v>0</v>
          </cell>
          <cell r="D79">
            <v>0</v>
          </cell>
          <cell r="E79">
            <v>0</v>
          </cell>
          <cell r="F79">
            <v>0</v>
          </cell>
          <cell r="G79">
            <v>0</v>
          </cell>
          <cell r="H79">
            <v>0</v>
          </cell>
          <cell r="I79">
            <v>0</v>
          </cell>
          <cell r="J79">
            <v>26026</v>
          </cell>
          <cell r="K79">
            <v>5711</v>
          </cell>
          <cell r="L79">
            <v>6606</v>
          </cell>
          <cell r="M79">
            <v>0</v>
          </cell>
          <cell r="N79">
            <v>0</v>
          </cell>
        </row>
        <row r="80">
          <cell r="C80">
            <v>20963</v>
          </cell>
          <cell r="D80">
            <v>21448</v>
          </cell>
          <cell r="E80">
            <v>20963</v>
          </cell>
          <cell r="F80">
            <v>23178</v>
          </cell>
          <cell r="G80">
            <v>21426</v>
          </cell>
          <cell r="H80">
            <v>21108</v>
          </cell>
          <cell r="I80">
            <v>23981</v>
          </cell>
          <cell r="J80">
            <v>50008</v>
          </cell>
          <cell r="K80">
            <v>30022</v>
          </cell>
          <cell r="L80">
            <v>26965</v>
          </cell>
          <cell r="M80">
            <v>0</v>
          </cell>
        </row>
        <row r="81">
          <cell r="C81">
            <v>20963</v>
          </cell>
          <cell r="D81">
            <v>21448</v>
          </cell>
          <cell r="E81">
            <v>20963</v>
          </cell>
          <cell r="F81">
            <v>23178</v>
          </cell>
          <cell r="G81">
            <v>21426</v>
          </cell>
          <cell r="H81">
            <v>21108</v>
          </cell>
          <cell r="I81">
            <v>23981</v>
          </cell>
          <cell r="J81">
            <v>50008</v>
          </cell>
          <cell r="K81">
            <v>30022</v>
          </cell>
          <cell r="L81">
            <v>26965</v>
          </cell>
          <cell r="M81">
            <v>0</v>
          </cell>
        </row>
        <row r="85">
          <cell r="C85">
            <v>0</v>
          </cell>
          <cell r="D85">
            <v>0</v>
          </cell>
          <cell r="E85">
            <v>0</v>
          </cell>
          <cell r="F85">
            <v>0</v>
          </cell>
          <cell r="G85">
            <v>0</v>
          </cell>
          <cell r="H85">
            <v>0</v>
          </cell>
          <cell r="I85">
            <v>0</v>
          </cell>
          <cell r="J85">
            <v>0</v>
          </cell>
          <cell r="K85">
            <v>0</v>
          </cell>
          <cell r="L85">
            <v>0</v>
          </cell>
          <cell r="M85">
            <v>0</v>
          </cell>
          <cell r="N85">
            <v>0</v>
          </cell>
        </row>
        <row r="88">
          <cell r="C88">
            <v>0</v>
          </cell>
          <cell r="D88">
            <v>0</v>
          </cell>
          <cell r="E88">
            <v>0</v>
          </cell>
          <cell r="F88">
            <v>0</v>
          </cell>
          <cell r="G88">
            <v>0</v>
          </cell>
          <cell r="H88">
            <v>0</v>
          </cell>
          <cell r="I88">
            <v>0</v>
          </cell>
          <cell r="J88">
            <v>0</v>
          </cell>
          <cell r="K88">
            <v>0</v>
          </cell>
          <cell r="L88">
            <v>0</v>
          </cell>
          <cell r="M88">
            <v>0</v>
          </cell>
          <cell r="N88">
            <v>0</v>
          </cell>
        </row>
        <row r="93">
          <cell r="C93">
            <v>0</v>
          </cell>
          <cell r="D93">
            <v>0</v>
          </cell>
          <cell r="E93">
            <v>0</v>
          </cell>
          <cell r="F93">
            <v>0</v>
          </cell>
          <cell r="G93">
            <v>0</v>
          </cell>
          <cell r="H93">
            <v>0</v>
          </cell>
          <cell r="I93">
            <v>0</v>
          </cell>
          <cell r="J93">
            <v>0</v>
          </cell>
          <cell r="K93">
            <v>0</v>
          </cell>
          <cell r="L93">
            <v>0</v>
          </cell>
          <cell r="M93">
            <v>0</v>
          </cell>
          <cell r="N93">
            <v>0</v>
          </cell>
        </row>
        <row r="101">
          <cell r="C101">
            <v>0</v>
          </cell>
          <cell r="D101">
            <v>0</v>
          </cell>
          <cell r="E101">
            <v>0</v>
          </cell>
          <cell r="F101">
            <v>0</v>
          </cell>
          <cell r="G101">
            <v>0</v>
          </cell>
          <cell r="H101">
            <v>0</v>
          </cell>
          <cell r="I101">
            <v>0</v>
          </cell>
          <cell r="J101">
            <v>0</v>
          </cell>
          <cell r="K101">
            <v>0</v>
          </cell>
          <cell r="L101">
            <v>0</v>
          </cell>
          <cell r="M101">
            <v>0</v>
          </cell>
          <cell r="N101">
            <v>0</v>
          </cell>
        </row>
        <row r="104">
          <cell r="C104">
            <v>0</v>
          </cell>
          <cell r="D104">
            <v>0</v>
          </cell>
          <cell r="E104">
            <v>0</v>
          </cell>
          <cell r="F104">
            <v>0</v>
          </cell>
          <cell r="G104">
            <v>0</v>
          </cell>
          <cell r="H104">
            <v>0</v>
          </cell>
          <cell r="I104">
            <v>0</v>
          </cell>
          <cell r="J104">
            <v>0</v>
          </cell>
          <cell r="K104">
            <v>0</v>
          </cell>
          <cell r="L104">
            <v>0</v>
          </cell>
          <cell r="M104">
            <v>0</v>
          </cell>
          <cell r="N104">
            <v>0</v>
          </cell>
        </row>
        <row r="109">
          <cell r="C109">
            <v>0</v>
          </cell>
          <cell r="D109">
            <v>0</v>
          </cell>
          <cell r="E109">
            <v>0</v>
          </cell>
          <cell r="F109">
            <v>0</v>
          </cell>
          <cell r="G109">
            <v>0</v>
          </cell>
          <cell r="H109">
            <v>0</v>
          </cell>
          <cell r="I109">
            <v>0</v>
          </cell>
          <cell r="J109">
            <v>0</v>
          </cell>
          <cell r="K109">
            <v>0</v>
          </cell>
          <cell r="L109">
            <v>0</v>
          </cell>
          <cell r="M109">
            <v>0</v>
          </cell>
          <cell r="N109">
            <v>0</v>
          </cell>
        </row>
        <row r="110">
          <cell r="C110">
            <v>0</v>
          </cell>
          <cell r="D110">
            <v>0</v>
          </cell>
          <cell r="E110">
            <v>0</v>
          </cell>
          <cell r="F110">
            <v>0</v>
          </cell>
          <cell r="G110">
            <v>0</v>
          </cell>
          <cell r="H110">
            <v>0</v>
          </cell>
          <cell r="I110">
            <v>0</v>
          </cell>
          <cell r="J110">
            <v>0</v>
          </cell>
          <cell r="K110">
            <v>0</v>
          </cell>
          <cell r="L110">
            <v>0</v>
          </cell>
          <cell r="M110">
            <v>0</v>
          </cell>
          <cell r="N110">
            <v>0</v>
          </cell>
        </row>
        <row r="111">
          <cell r="C111">
            <v>20963</v>
          </cell>
          <cell r="D111">
            <v>21448</v>
          </cell>
          <cell r="E111">
            <v>20963</v>
          </cell>
          <cell r="F111">
            <v>23178</v>
          </cell>
          <cell r="G111">
            <v>21426</v>
          </cell>
          <cell r="H111">
            <v>21108</v>
          </cell>
          <cell r="I111">
            <v>23981</v>
          </cell>
          <cell r="J111">
            <v>50008</v>
          </cell>
          <cell r="K111">
            <v>30022</v>
          </cell>
          <cell r="L111">
            <v>26965</v>
          </cell>
          <cell r="M111">
            <v>0</v>
          </cell>
          <cell r="N111">
            <v>260062</v>
          </cell>
        </row>
        <row r="115">
          <cell r="C115">
            <v>0</v>
          </cell>
          <cell r="D115">
            <v>0</v>
          </cell>
          <cell r="E115">
            <v>0</v>
          </cell>
          <cell r="F115">
            <v>0</v>
          </cell>
          <cell r="G115">
            <v>0</v>
          </cell>
          <cell r="H115">
            <v>0</v>
          </cell>
          <cell r="I115">
            <v>0</v>
          </cell>
          <cell r="J115">
            <v>0</v>
          </cell>
          <cell r="K115">
            <v>0</v>
          </cell>
          <cell r="L115">
            <v>0</v>
          </cell>
          <cell r="M115">
            <v>0</v>
          </cell>
          <cell r="N115">
            <v>0</v>
          </cell>
        </row>
        <row r="116">
          <cell r="C116">
            <v>0</v>
          </cell>
          <cell r="D116">
            <v>0</v>
          </cell>
          <cell r="E116">
            <v>0</v>
          </cell>
          <cell r="F116">
            <v>0</v>
          </cell>
          <cell r="G116">
            <v>0</v>
          </cell>
          <cell r="H116">
            <v>0</v>
          </cell>
          <cell r="I116">
            <v>0</v>
          </cell>
          <cell r="J116">
            <v>0</v>
          </cell>
          <cell r="K116">
            <v>0</v>
          </cell>
          <cell r="L116">
            <v>0</v>
          </cell>
          <cell r="M116">
            <v>0</v>
          </cell>
          <cell r="N116">
            <v>0</v>
          </cell>
        </row>
        <row r="117">
          <cell r="C117">
            <v>0</v>
          </cell>
          <cell r="D117">
            <v>0</v>
          </cell>
          <cell r="E117">
            <v>0</v>
          </cell>
          <cell r="F117">
            <v>0</v>
          </cell>
          <cell r="G117">
            <v>0</v>
          </cell>
          <cell r="H117">
            <v>0</v>
          </cell>
          <cell r="I117">
            <v>0</v>
          </cell>
          <cell r="J117">
            <v>0</v>
          </cell>
          <cell r="K117">
            <v>0</v>
          </cell>
          <cell r="L117">
            <v>0</v>
          </cell>
          <cell r="M117">
            <v>0</v>
          </cell>
          <cell r="N117">
            <v>0</v>
          </cell>
        </row>
        <row r="118">
          <cell r="C118">
            <v>0</v>
          </cell>
          <cell r="D118">
            <v>0</v>
          </cell>
          <cell r="E118">
            <v>0</v>
          </cell>
          <cell r="F118">
            <v>0</v>
          </cell>
          <cell r="G118">
            <v>0</v>
          </cell>
          <cell r="H118">
            <v>0</v>
          </cell>
          <cell r="I118">
            <v>0</v>
          </cell>
          <cell r="J118">
            <v>3677</v>
          </cell>
          <cell r="K118">
            <v>-722</v>
          </cell>
          <cell r="L118">
            <v>1880</v>
          </cell>
          <cell r="M118">
            <v>0</v>
          </cell>
          <cell r="N118">
            <v>0</v>
          </cell>
        </row>
        <row r="119">
          <cell r="C119">
            <v>0</v>
          </cell>
          <cell r="D119">
            <v>0</v>
          </cell>
          <cell r="E119">
            <v>0</v>
          </cell>
          <cell r="F119">
            <v>0</v>
          </cell>
          <cell r="G119">
            <v>715</v>
          </cell>
          <cell r="H119">
            <v>0</v>
          </cell>
          <cell r="I119">
            <v>0</v>
          </cell>
          <cell r="J119">
            <v>0</v>
          </cell>
          <cell r="K119">
            <v>518</v>
          </cell>
          <cell r="L119">
            <v>0</v>
          </cell>
          <cell r="M119">
            <v>0</v>
          </cell>
          <cell r="N119">
            <v>0</v>
          </cell>
        </row>
        <row r="120">
          <cell r="C120">
            <v>0</v>
          </cell>
          <cell r="D120">
            <v>0</v>
          </cell>
          <cell r="E120">
            <v>0</v>
          </cell>
          <cell r="F120">
            <v>0</v>
          </cell>
          <cell r="G120">
            <v>0</v>
          </cell>
          <cell r="H120">
            <v>0</v>
          </cell>
          <cell r="I120">
            <v>0</v>
          </cell>
          <cell r="J120">
            <v>0</v>
          </cell>
          <cell r="K120">
            <v>0</v>
          </cell>
          <cell r="L120">
            <v>0</v>
          </cell>
          <cell r="M120">
            <v>0</v>
          </cell>
          <cell r="N120">
            <v>0</v>
          </cell>
        </row>
        <row r="121">
          <cell r="C121">
            <v>0</v>
          </cell>
          <cell r="D121">
            <v>0</v>
          </cell>
          <cell r="E121">
            <v>0</v>
          </cell>
          <cell r="F121">
            <v>0</v>
          </cell>
          <cell r="G121">
            <v>715</v>
          </cell>
          <cell r="H121">
            <v>0</v>
          </cell>
          <cell r="I121">
            <v>0</v>
          </cell>
          <cell r="J121">
            <v>3677</v>
          </cell>
          <cell r="K121">
            <v>-204</v>
          </cell>
          <cell r="L121">
            <v>1880</v>
          </cell>
          <cell r="M121">
            <v>0</v>
          </cell>
          <cell r="N121">
            <v>0</v>
          </cell>
        </row>
        <row r="123">
          <cell r="C123">
            <v>0</v>
          </cell>
          <cell r="D123">
            <v>0</v>
          </cell>
          <cell r="E123">
            <v>13</v>
          </cell>
          <cell r="F123">
            <v>143</v>
          </cell>
          <cell r="G123">
            <v>138</v>
          </cell>
          <cell r="H123">
            <v>272</v>
          </cell>
          <cell r="I123">
            <v>0</v>
          </cell>
          <cell r="J123">
            <v>0</v>
          </cell>
          <cell r="K123">
            <v>0</v>
          </cell>
          <cell r="L123">
            <v>0</v>
          </cell>
          <cell r="M123">
            <v>0</v>
          </cell>
          <cell r="N123">
            <v>0</v>
          </cell>
        </row>
        <row r="124">
          <cell r="C124">
            <v>0</v>
          </cell>
          <cell r="D124">
            <v>0</v>
          </cell>
          <cell r="E124">
            <v>0</v>
          </cell>
          <cell r="F124">
            <v>0</v>
          </cell>
          <cell r="G124">
            <v>0</v>
          </cell>
          <cell r="H124">
            <v>0</v>
          </cell>
          <cell r="I124">
            <v>0</v>
          </cell>
          <cell r="J124">
            <v>0</v>
          </cell>
          <cell r="K124">
            <v>0</v>
          </cell>
          <cell r="L124">
            <v>0</v>
          </cell>
          <cell r="M124">
            <v>0</v>
          </cell>
          <cell r="N124">
            <v>0</v>
          </cell>
        </row>
        <row r="125">
          <cell r="C125">
            <v>0</v>
          </cell>
          <cell r="D125">
            <v>0</v>
          </cell>
          <cell r="E125">
            <v>0</v>
          </cell>
          <cell r="F125">
            <v>0</v>
          </cell>
          <cell r="G125">
            <v>0</v>
          </cell>
          <cell r="H125">
            <v>0</v>
          </cell>
          <cell r="I125">
            <v>0</v>
          </cell>
          <cell r="J125">
            <v>0</v>
          </cell>
          <cell r="K125">
            <v>0</v>
          </cell>
          <cell r="L125">
            <v>0</v>
          </cell>
          <cell r="M125">
            <v>0</v>
          </cell>
          <cell r="N125">
            <v>0</v>
          </cell>
        </row>
        <row r="126">
          <cell r="C126">
            <v>0</v>
          </cell>
          <cell r="D126">
            <v>0</v>
          </cell>
          <cell r="E126">
            <v>13</v>
          </cell>
          <cell r="F126">
            <v>143</v>
          </cell>
          <cell r="G126">
            <v>138</v>
          </cell>
          <cell r="H126">
            <v>272</v>
          </cell>
          <cell r="I126">
            <v>0</v>
          </cell>
          <cell r="J126">
            <v>0</v>
          </cell>
          <cell r="K126">
            <v>0</v>
          </cell>
          <cell r="L126">
            <v>0</v>
          </cell>
          <cell r="M126">
            <v>0</v>
          </cell>
          <cell r="N126">
            <v>0</v>
          </cell>
        </row>
        <row r="128">
          <cell r="C128">
            <v>12500</v>
          </cell>
          <cell r="D128">
            <v>12500</v>
          </cell>
          <cell r="E128">
            <v>12500</v>
          </cell>
          <cell r="F128">
            <v>4167</v>
          </cell>
          <cell r="G128">
            <v>4167</v>
          </cell>
          <cell r="H128">
            <v>4164</v>
          </cell>
          <cell r="I128">
            <v>-4165</v>
          </cell>
          <cell r="J128">
            <v>4167</v>
          </cell>
          <cell r="K128">
            <v>4167</v>
          </cell>
          <cell r="L128">
            <v>4167</v>
          </cell>
          <cell r="M128">
            <v>0</v>
          </cell>
          <cell r="N128">
            <v>0</v>
          </cell>
        </row>
        <row r="129">
          <cell r="C129">
            <v>612</v>
          </cell>
          <cell r="D129">
            <v>1122</v>
          </cell>
          <cell r="E129">
            <v>1183</v>
          </cell>
          <cell r="F129">
            <v>2413.6</v>
          </cell>
          <cell r="G129">
            <v>102</v>
          </cell>
          <cell r="H129">
            <v>312</v>
          </cell>
          <cell r="I129">
            <v>2405</v>
          </cell>
          <cell r="J129">
            <v>412</v>
          </cell>
          <cell r="K129">
            <v>457</v>
          </cell>
          <cell r="L129">
            <v>939</v>
          </cell>
          <cell r="M129">
            <v>0</v>
          </cell>
          <cell r="N129">
            <v>0</v>
          </cell>
        </row>
        <row r="130">
          <cell r="C130">
            <v>13112</v>
          </cell>
          <cell r="D130">
            <v>13622</v>
          </cell>
          <cell r="E130">
            <v>13683</v>
          </cell>
          <cell r="F130">
            <v>6580.6</v>
          </cell>
          <cell r="G130">
            <v>4269</v>
          </cell>
          <cell r="H130">
            <v>4476</v>
          </cell>
          <cell r="I130">
            <v>-1760</v>
          </cell>
          <cell r="J130">
            <v>4579</v>
          </cell>
          <cell r="K130">
            <v>4624</v>
          </cell>
          <cell r="L130">
            <v>5106</v>
          </cell>
          <cell r="M130">
            <v>0</v>
          </cell>
          <cell r="N130">
            <v>0</v>
          </cell>
        </row>
        <row r="132">
          <cell r="C132">
            <v>191778</v>
          </cell>
          <cell r="D132">
            <v>203395</v>
          </cell>
          <cell r="E132">
            <v>190744</v>
          </cell>
          <cell r="F132">
            <v>166835.24</v>
          </cell>
          <cell r="G132">
            <v>169727</v>
          </cell>
          <cell r="H132">
            <v>208590</v>
          </cell>
          <cell r="I132">
            <v>194646</v>
          </cell>
          <cell r="J132">
            <v>195152</v>
          </cell>
          <cell r="K132">
            <v>186727</v>
          </cell>
          <cell r="L132">
            <v>168424.52</v>
          </cell>
          <cell r="M132">
            <v>0</v>
          </cell>
          <cell r="N132">
            <v>0</v>
          </cell>
        </row>
        <row r="133">
          <cell r="C133">
            <v>2409</v>
          </cell>
          <cell r="D133">
            <v>466</v>
          </cell>
          <cell r="E133">
            <v>1587</v>
          </cell>
          <cell r="F133">
            <v>-4351.66</v>
          </cell>
          <cell r="G133">
            <v>3185</v>
          </cell>
          <cell r="H133">
            <v>1919</v>
          </cell>
          <cell r="I133">
            <v>8315</v>
          </cell>
          <cell r="J133">
            <v>667</v>
          </cell>
          <cell r="K133">
            <v>3270</v>
          </cell>
          <cell r="L133">
            <v>22913.67</v>
          </cell>
          <cell r="M133">
            <v>0</v>
          </cell>
          <cell r="N133">
            <v>0</v>
          </cell>
        </row>
        <row r="134">
          <cell r="C134">
            <v>25000</v>
          </cell>
          <cell r="D134">
            <v>25000</v>
          </cell>
          <cell r="E134">
            <v>25000</v>
          </cell>
          <cell r="F134">
            <v>25000</v>
          </cell>
          <cell r="G134">
            <v>25000</v>
          </cell>
          <cell r="H134">
            <v>25000</v>
          </cell>
          <cell r="I134">
            <v>25000</v>
          </cell>
          <cell r="J134">
            <v>25000</v>
          </cell>
          <cell r="K134">
            <v>25000</v>
          </cell>
          <cell r="L134">
            <v>26877.58</v>
          </cell>
          <cell r="M134">
            <v>0</v>
          </cell>
          <cell r="N134">
            <v>0</v>
          </cell>
        </row>
        <row r="135">
          <cell r="C135">
            <v>27934</v>
          </cell>
          <cell r="D135">
            <v>26395</v>
          </cell>
          <cell r="E135">
            <v>30691</v>
          </cell>
          <cell r="F135">
            <v>20695.700000000012</v>
          </cell>
          <cell r="G135">
            <v>27102</v>
          </cell>
          <cell r="H135">
            <v>28397</v>
          </cell>
          <cell r="I135">
            <v>43039</v>
          </cell>
          <cell r="J135">
            <v>25890</v>
          </cell>
          <cell r="K135">
            <v>25906</v>
          </cell>
          <cell r="L135">
            <v>44675.8</v>
          </cell>
          <cell r="M135">
            <v>0</v>
          </cell>
          <cell r="N135">
            <v>0</v>
          </cell>
        </row>
        <row r="136">
          <cell r="C136">
            <v>42056</v>
          </cell>
          <cell r="D136">
            <v>42668</v>
          </cell>
          <cell r="E136">
            <v>42668</v>
          </cell>
          <cell r="F136">
            <v>50625.84</v>
          </cell>
          <cell r="G136">
            <v>45084</v>
          </cell>
          <cell r="H136">
            <v>42347</v>
          </cell>
          <cell r="I136">
            <v>46161</v>
          </cell>
          <cell r="J136">
            <v>44431</v>
          </cell>
          <cell r="K136">
            <v>44431</v>
          </cell>
          <cell r="L136">
            <v>25000</v>
          </cell>
          <cell r="M136">
            <v>0</v>
          </cell>
          <cell r="N136">
            <v>0</v>
          </cell>
        </row>
        <row r="137">
          <cell r="C137">
            <v>37781</v>
          </cell>
          <cell r="D137">
            <v>37145</v>
          </cell>
          <cell r="E137">
            <v>43465</v>
          </cell>
          <cell r="F137">
            <v>29218.25</v>
          </cell>
          <cell r="G137">
            <v>33132</v>
          </cell>
          <cell r="H137">
            <v>34717</v>
          </cell>
          <cell r="I137">
            <v>44744</v>
          </cell>
          <cell r="J137">
            <v>53811</v>
          </cell>
          <cell r="K137">
            <v>-25187</v>
          </cell>
          <cell r="L137">
            <v>33143.32</v>
          </cell>
          <cell r="M137">
            <v>0</v>
          </cell>
          <cell r="N137">
            <v>0</v>
          </cell>
        </row>
        <row r="138">
          <cell r="C138">
            <v>5334</v>
          </cell>
          <cell r="D138">
            <v>2617</v>
          </cell>
          <cell r="E138">
            <v>8149</v>
          </cell>
          <cell r="F138">
            <v>-12280</v>
          </cell>
          <cell r="G138">
            <v>0</v>
          </cell>
          <cell r="H138">
            <v>612</v>
          </cell>
          <cell r="I138">
            <v>0</v>
          </cell>
          <cell r="J138">
            <v>294</v>
          </cell>
          <cell r="K138">
            <v>5022</v>
          </cell>
          <cell r="L138">
            <v>528</v>
          </cell>
          <cell r="M138">
            <v>0</v>
          </cell>
          <cell r="N138">
            <v>0</v>
          </cell>
        </row>
        <row r="139">
          <cell r="C139">
            <v>847</v>
          </cell>
          <cell r="D139">
            <v>2184</v>
          </cell>
          <cell r="E139">
            <v>6005</v>
          </cell>
          <cell r="F139">
            <v>7869</v>
          </cell>
          <cell r="G139">
            <v>3270</v>
          </cell>
          <cell r="H139">
            <v>360</v>
          </cell>
          <cell r="I139">
            <v>3693</v>
          </cell>
          <cell r="J139">
            <v>59</v>
          </cell>
          <cell r="K139">
            <v>0</v>
          </cell>
          <cell r="L139">
            <v>87.5</v>
          </cell>
          <cell r="M139">
            <v>0</v>
          </cell>
          <cell r="N139">
            <v>0</v>
          </cell>
        </row>
        <row r="140">
          <cell r="C140">
            <v>0</v>
          </cell>
          <cell r="D140">
            <v>0</v>
          </cell>
          <cell r="E140">
            <v>896</v>
          </cell>
          <cell r="F140">
            <v>0</v>
          </cell>
          <cell r="G140">
            <v>100</v>
          </cell>
          <cell r="H140">
            <v>0</v>
          </cell>
          <cell r="I140">
            <v>0</v>
          </cell>
          <cell r="J140">
            <v>0</v>
          </cell>
          <cell r="K140">
            <v>0</v>
          </cell>
          <cell r="L140">
            <v>0</v>
          </cell>
          <cell r="M140">
            <v>0</v>
          </cell>
          <cell r="N140">
            <v>0</v>
          </cell>
        </row>
        <row r="141">
          <cell r="C141">
            <v>12841</v>
          </cell>
          <cell r="D141">
            <v>11340</v>
          </cell>
          <cell r="E141">
            <v>11382</v>
          </cell>
          <cell r="F141">
            <v>12796.06</v>
          </cell>
          <cell r="G141">
            <v>12532</v>
          </cell>
          <cell r="H141">
            <v>15484</v>
          </cell>
          <cell r="I141">
            <v>14488</v>
          </cell>
          <cell r="J141">
            <v>13600</v>
          </cell>
          <cell r="K141">
            <v>14402</v>
          </cell>
          <cell r="L141">
            <v>16046</v>
          </cell>
          <cell r="M141">
            <v>0</v>
          </cell>
          <cell r="N141">
            <v>0</v>
          </cell>
        </row>
        <row r="142">
          <cell r="C142">
            <v>0</v>
          </cell>
          <cell r="D142">
            <v>0</v>
          </cell>
          <cell r="E142">
            <v>0</v>
          </cell>
          <cell r="F142">
            <v>0</v>
          </cell>
          <cell r="G142">
            <v>-14060</v>
          </cell>
          <cell r="H142">
            <v>-1020</v>
          </cell>
          <cell r="I142">
            <v>-3385</v>
          </cell>
          <cell r="J142">
            <v>-2354.5300000000007</v>
          </cell>
          <cell r="K142">
            <v>-2600</v>
          </cell>
          <cell r="L142">
            <v>-29634</v>
          </cell>
          <cell r="M142">
            <v>0</v>
          </cell>
          <cell r="N142">
            <v>0</v>
          </cell>
        </row>
        <row r="143">
          <cell r="C143">
            <v>345980</v>
          </cell>
          <cell r="D143">
            <v>351210</v>
          </cell>
          <cell r="E143">
            <v>360587</v>
          </cell>
          <cell r="F143">
            <v>296408.43</v>
          </cell>
          <cell r="G143">
            <v>305072</v>
          </cell>
          <cell r="H143">
            <v>356406</v>
          </cell>
          <cell r="I143">
            <v>376701</v>
          </cell>
          <cell r="J143">
            <v>356549.47</v>
          </cell>
          <cell r="K143">
            <v>276971</v>
          </cell>
          <cell r="L143">
            <v>308062.39</v>
          </cell>
          <cell r="M143">
            <v>0</v>
          </cell>
          <cell r="N143">
            <v>0</v>
          </cell>
        </row>
        <row r="145">
          <cell r="C145">
            <v>33715</v>
          </cell>
          <cell r="D145">
            <v>30008</v>
          </cell>
          <cell r="E145">
            <v>31410</v>
          </cell>
          <cell r="F145">
            <v>31495.33</v>
          </cell>
          <cell r="G145">
            <v>30138</v>
          </cell>
          <cell r="H145">
            <v>29221.79</v>
          </cell>
          <cell r="I145">
            <v>28992</v>
          </cell>
          <cell r="J145">
            <v>28984</v>
          </cell>
          <cell r="K145">
            <v>40244.31</v>
          </cell>
          <cell r="L145">
            <v>40027.19</v>
          </cell>
          <cell r="M145">
            <v>0</v>
          </cell>
          <cell r="N145">
            <v>0</v>
          </cell>
        </row>
        <row r="146">
          <cell r="C146">
            <v>3794</v>
          </cell>
          <cell r="D146">
            <v>3865</v>
          </cell>
          <cell r="E146">
            <v>3589</v>
          </cell>
          <cell r="F146">
            <v>-434.23</v>
          </cell>
          <cell r="G146">
            <v>5434</v>
          </cell>
          <cell r="H146">
            <v>3432.61</v>
          </cell>
          <cell r="I146">
            <v>-2064</v>
          </cell>
          <cell r="J146">
            <v>2003</v>
          </cell>
          <cell r="K146">
            <v>2002.23</v>
          </cell>
          <cell r="L146">
            <v>1517.43</v>
          </cell>
          <cell r="M146">
            <v>0</v>
          </cell>
          <cell r="N146">
            <v>0</v>
          </cell>
        </row>
        <row r="147">
          <cell r="C147">
            <v>2757</v>
          </cell>
          <cell r="D147">
            <v>3147</v>
          </cell>
          <cell r="E147">
            <v>2605</v>
          </cell>
          <cell r="F147">
            <v>4073.42</v>
          </cell>
          <cell r="G147">
            <v>3314</v>
          </cell>
          <cell r="H147">
            <v>2765.7</v>
          </cell>
          <cell r="I147">
            <v>3818</v>
          </cell>
          <cell r="J147">
            <v>1650</v>
          </cell>
          <cell r="K147">
            <v>5159.72</v>
          </cell>
          <cell r="L147">
            <v>3460.66</v>
          </cell>
          <cell r="M147">
            <v>0</v>
          </cell>
          <cell r="N147">
            <v>0</v>
          </cell>
        </row>
        <row r="148">
          <cell r="C148">
            <v>1626</v>
          </cell>
          <cell r="D148">
            <v>1626</v>
          </cell>
          <cell r="E148">
            <v>1626</v>
          </cell>
          <cell r="F148">
            <v>1626</v>
          </cell>
          <cell r="G148">
            <v>1626</v>
          </cell>
          <cell r="H148">
            <v>1626</v>
          </cell>
          <cell r="I148">
            <v>1626</v>
          </cell>
          <cell r="J148">
            <v>1626</v>
          </cell>
          <cell r="K148">
            <v>1626</v>
          </cell>
          <cell r="L148">
            <v>1626</v>
          </cell>
          <cell r="M148">
            <v>0</v>
          </cell>
          <cell r="N148">
            <v>0</v>
          </cell>
        </row>
        <row r="149">
          <cell r="C149">
            <v>13485</v>
          </cell>
          <cell r="D149">
            <v>19534</v>
          </cell>
          <cell r="E149">
            <v>13598</v>
          </cell>
          <cell r="F149">
            <v>12160</v>
          </cell>
          <cell r="G149">
            <v>11125</v>
          </cell>
          <cell r="H149">
            <v>14536</v>
          </cell>
          <cell r="I149">
            <v>9797</v>
          </cell>
          <cell r="J149">
            <v>9531</v>
          </cell>
          <cell r="K149">
            <v>18412.98</v>
          </cell>
          <cell r="L149">
            <v>11250.61</v>
          </cell>
          <cell r="M149">
            <v>0</v>
          </cell>
          <cell r="N149">
            <v>0</v>
          </cell>
        </row>
        <row r="150">
          <cell r="C150">
            <v>2535</v>
          </cell>
          <cell r="D150">
            <v>1902</v>
          </cell>
          <cell r="E150">
            <v>1958</v>
          </cell>
          <cell r="F150">
            <v>3410</v>
          </cell>
          <cell r="G150">
            <v>1035</v>
          </cell>
          <cell r="H150">
            <v>1623.72</v>
          </cell>
          <cell r="I150">
            <v>2032</v>
          </cell>
          <cell r="J150">
            <v>3398</v>
          </cell>
          <cell r="K150">
            <v>2646.65</v>
          </cell>
          <cell r="L150">
            <v>613.65</v>
          </cell>
          <cell r="M150">
            <v>0</v>
          </cell>
          <cell r="N150">
            <v>0</v>
          </cell>
        </row>
        <row r="151">
          <cell r="C151">
            <v>57912</v>
          </cell>
          <cell r="D151">
            <v>60082</v>
          </cell>
          <cell r="E151">
            <v>54786</v>
          </cell>
          <cell r="F151">
            <v>52330.520000000004</v>
          </cell>
          <cell r="G151">
            <v>52672</v>
          </cell>
          <cell r="H151">
            <v>53205.82</v>
          </cell>
          <cell r="I151">
            <v>44201</v>
          </cell>
          <cell r="J151">
            <v>47192</v>
          </cell>
          <cell r="K151">
            <v>70091.89</v>
          </cell>
          <cell r="L151">
            <v>58495.54</v>
          </cell>
          <cell r="M151">
            <v>0</v>
          </cell>
          <cell r="N151">
            <v>0</v>
          </cell>
        </row>
        <row r="153">
          <cell r="C153">
            <v>532</v>
          </cell>
          <cell r="D153">
            <v>4062</v>
          </cell>
          <cell r="E153">
            <v>5336</v>
          </cell>
          <cell r="F153">
            <v>10338</v>
          </cell>
          <cell r="G153">
            <v>14129</v>
          </cell>
          <cell r="H153">
            <v>781.34</v>
          </cell>
          <cell r="I153">
            <v>9960</v>
          </cell>
          <cell r="J153">
            <v>3016</v>
          </cell>
          <cell r="K153">
            <v>10486.99</v>
          </cell>
          <cell r="L153">
            <v>3865.58</v>
          </cell>
          <cell r="M153">
            <v>0</v>
          </cell>
          <cell r="N153">
            <v>0</v>
          </cell>
        </row>
        <row r="154">
          <cell r="C154">
            <v>17</v>
          </cell>
          <cell r="D154">
            <v>17</v>
          </cell>
          <cell r="E154">
            <v>0</v>
          </cell>
          <cell r="F154">
            <v>0</v>
          </cell>
          <cell r="G154">
            <v>76</v>
          </cell>
          <cell r="H154">
            <v>0</v>
          </cell>
          <cell r="I154">
            <v>0</v>
          </cell>
          <cell r="J154">
            <v>89</v>
          </cell>
          <cell r="K154">
            <v>110.45</v>
          </cell>
          <cell r="L154">
            <v>86.38</v>
          </cell>
          <cell r="M154">
            <v>0</v>
          </cell>
          <cell r="N154">
            <v>0</v>
          </cell>
        </row>
        <row r="155">
          <cell r="C155">
            <v>8121</v>
          </cell>
          <cell r="D155">
            <v>6140</v>
          </cell>
          <cell r="E155">
            <v>5471</v>
          </cell>
          <cell r="F155">
            <v>8906.7900000000009</v>
          </cell>
          <cell r="G155">
            <v>4493</v>
          </cell>
          <cell r="H155">
            <v>8879.7800000000007</v>
          </cell>
          <cell r="I155">
            <v>4750</v>
          </cell>
          <cell r="J155">
            <v>5985</v>
          </cell>
          <cell r="K155">
            <v>4308.2</v>
          </cell>
          <cell r="L155">
            <v>10849.55</v>
          </cell>
          <cell r="M155">
            <v>0</v>
          </cell>
          <cell r="N155">
            <v>0</v>
          </cell>
        </row>
        <row r="156">
          <cell r="C156">
            <v>2764</v>
          </cell>
          <cell r="D156">
            <v>1001</v>
          </cell>
          <cell r="E156">
            <v>1250</v>
          </cell>
          <cell r="F156">
            <v>2805</v>
          </cell>
          <cell r="G156">
            <v>1558</v>
          </cell>
          <cell r="H156">
            <v>1536.57</v>
          </cell>
          <cell r="I156">
            <v>1164</v>
          </cell>
          <cell r="J156">
            <v>1534</v>
          </cell>
          <cell r="K156">
            <v>1515.09</v>
          </cell>
          <cell r="L156">
            <v>1338.41</v>
          </cell>
          <cell r="M156">
            <v>0</v>
          </cell>
          <cell r="N156">
            <v>0</v>
          </cell>
        </row>
        <row r="157">
          <cell r="C157">
            <v>143</v>
          </cell>
          <cell r="D157">
            <v>28</v>
          </cell>
          <cell r="E157">
            <v>225</v>
          </cell>
          <cell r="F157">
            <v>219</v>
          </cell>
          <cell r="G157">
            <v>1850</v>
          </cell>
          <cell r="H157">
            <v>1415.67</v>
          </cell>
          <cell r="I157">
            <v>646</v>
          </cell>
          <cell r="J157">
            <v>304</v>
          </cell>
          <cell r="K157">
            <v>80.94</v>
          </cell>
          <cell r="L157">
            <v>356.38</v>
          </cell>
          <cell r="M157">
            <v>0</v>
          </cell>
          <cell r="N157">
            <v>0</v>
          </cell>
        </row>
        <row r="158">
          <cell r="C158">
            <v>11577</v>
          </cell>
          <cell r="D158">
            <v>11248</v>
          </cell>
          <cell r="E158">
            <v>12282</v>
          </cell>
          <cell r="F158">
            <v>22268.79</v>
          </cell>
          <cell r="G158">
            <v>22106</v>
          </cell>
          <cell r="H158">
            <v>12613.36</v>
          </cell>
          <cell r="I158">
            <v>16520</v>
          </cell>
          <cell r="J158">
            <v>10928</v>
          </cell>
          <cell r="K158">
            <v>16501.669999999998</v>
          </cell>
          <cell r="L158">
            <v>16496.3</v>
          </cell>
          <cell r="M158">
            <v>0</v>
          </cell>
          <cell r="N158">
            <v>0</v>
          </cell>
        </row>
        <row r="161">
          <cell r="C161">
            <v>15856</v>
          </cell>
          <cell r="D161">
            <v>-51184</v>
          </cell>
          <cell r="E161">
            <v>0</v>
          </cell>
          <cell r="F161">
            <v>2016</v>
          </cell>
          <cell r="G161">
            <v>1718</v>
          </cell>
          <cell r="H161">
            <v>12979</v>
          </cell>
          <cell r="I161">
            <v>-15228</v>
          </cell>
          <cell r="J161">
            <v>9402</v>
          </cell>
          <cell r="K161">
            <v>24440</v>
          </cell>
          <cell r="L161">
            <v>0</v>
          </cell>
          <cell r="M161">
            <v>0</v>
          </cell>
          <cell r="N161">
            <v>0</v>
          </cell>
        </row>
        <row r="162">
          <cell r="C162">
            <v>-36050</v>
          </cell>
          <cell r="D162">
            <v>-30696</v>
          </cell>
          <cell r="E162">
            <v>-31010</v>
          </cell>
          <cell r="F162">
            <v>-50817</v>
          </cell>
          <cell r="G162">
            <v>-47922</v>
          </cell>
          <cell r="H162">
            <v>-64935</v>
          </cell>
          <cell r="I162">
            <v>-42314</v>
          </cell>
          <cell r="J162">
            <v>-38216</v>
          </cell>
          <cell r="K162">
            <v>-46311</v>
          </cell>
          <cell r="L162">
            <v>-56526</v>
          </cell>
          <cell r="M162">
            <v>0</v>
          </cell>
          <cell r="N162">
            <v>0</v>
          </cell>
        </row>
        <row r="163">
          <cell r="C163">
            <v>0</v>
          </cell>
          <cell r="D163">
            <v>0</v>
          </cell>
          <cell r="E163">
            <v>0</v>
          </cell>
          <cell r="F163">
            <v>0</v>
          </cell>
          <cell r="G163">
            <v>0</v>
          </cell>
          <cell r="H163">
            <v>0</v>
          </cell>
          <cell r="I163">
            <v>0</v>
          </cell>
          <cell r="J163">
            <v>0</v>
          </cell>
          <cell r="K163">
            <v>0</v>
          </cell>
          <cell r="L163">
            <v>0</v>
          </cell>
          <cell r="M163">
            <v>0</v>
          </cell>
          <cell r="N163">
            <v>0</v>
          </cell>
        </row>
        <row r="164">
          <cell r="C164">
            <v>0</v>
          </cell>
          <cell r="D164">
            <v>0</v>
          </cell>
          <cell r="E164">
            <v>0</v>
          </cell>
          <cell r="F164">
            <v>0</v>
          </cell>
          <cell r="G164">
            <v>0</v>
          </cell>
          <cell r="H164">
            <v>0</v>
          </cell>
          <cell r="I164">
            <v>0</v>
          </cell>
          <cell r="J164">
            <v>0</v>
          </cell>
          <cell r="K164">
            <v>0</v>
          </cell>
          <cell r="L164">
            <v>0</v>
          </cell>
          <cell r="M164">
            <v>0</v>
          </cell>
          <cell r="N164">
            <v>0</v>
          </cell>
        </row>
        <row r="165">
          <cell r="C165">
            <v>-20194</v>
          </cell>
          <cell r="D165">
            <v>-81880</v>
          </cell>
          <cell r="E165">
            <v>-31010</v>
          </cell>
          <cell r="F165">
            <v>-48801</v>
          </cell>
          <cell r="G165">
            <v>-46204</v>
          </cell>
          <cell r="H165">
            <v>-51956</v>
          </cell>
          <cell r="I165">
            <v>-57542</v>
          </cell>
          <cell r="J165">
            <v>-28814</v>
          </cell>
          <cell r="K165">
            <v>-21871</v>
          </cell>
          <cell r="L165">
            <v>-56526</v>
          </cell>
          <cell r="M165">
            <v>0</v>
          </cell>
          <cell r="N165">
            <v>0</v>
          </cell>
        </row>
        <row r="167">
          <cell r="C167">
            <v>21688</v>
          </cell>
          <cell r="D167">
            <v>16597</v>
          </cell>
          <cell r="E167">
            <v>18840</v>
          </cell>
          <cell r="F167">
            <v>2911.47</v>
          </cell>
          <cell r="G167">
            <v>13942</v>
          </cell>
          <cell r="H167">
            <v>13646.96</v>
          </cell>
          <cell r="I167">
            <v>11555</v>
          </cell>
          <cell r="J167">
            <v>8876</v>
          </cell>
          <cell r="K167">
            <v>12460.48</v>
          </cell>
          <cell r="L167">
            <v>11124.34</v>
          </cell>
          <cell r="M167">
            <v>0</v>
          </cell>
          <cell r="N167">
            <v>0</v>
          </cell>
        </row>
        <row r="168">
          <cell r="C168">
            <v>6961</v>
          </cell>
          <cell r="D168">
            <v>6919</v>
          </cell>
          <cell r="E168">
            <v>5922</v>
          </cell>
          <cell r="F168">
            <v>1134.55</v>
          </cell>
          <cell r="G168">
            <v>4422</v>
          </cell>
          <cell r="H168">
            <v>3457.03</v>
          </cell>
          <cell r="I168">
            <v>3334</v>
          </cell>
          <cell r="J168">
            <v>2082</v>
          </cell>
          <cell r="K168">
            <v>2359.21</v>
          </cell>
          <cell r="L168">
            <v>3881.09</v>
          </cell>
          <cell r="M168">
            <v>0</v>
          </cell>
          <cell r="N168">
            <v>0</v>
          </cell>
        </row>
        <row r="169">
          <cell r="C169">
            <v>8315</v>
          </cell>
          <cell r="D169">
            <v>8385</v>
          </cell>
          <cell r="E169">
            <v>9692</v>
          </cell>
          <cell r="F169">
            <v>8957.18</v>
          </cell>
          <cell r="G169">
            <v>9005</v>
          </cell>
          <cell r="H169">
            <v>7405.02</v>
          </cell>
          <cell r="I169">
            <v>3360</v>
          </cell>
          <cell r="J169">
            <v>7378</v>
          </cell>
          <cell r="K169">
            <v>9051.68</v>
          </cell>
          <cell r="L169">
            <v>7960.77</v>
          </cell>
          <cell r="M169">
            <v>0</v>
          </cell>
          <cell r="N169">
            <v>0</v>
          </cell>
        </row>
        <row r="170">
          <cell r="C170">
            <v>36964</v>
          </cell>
          <cell r="D170">
            <v>31901</v>
          </cell>
          <cell r="E170">
            <v>34454</v>
          </cell>
          <cell r="F170">
            <v>13003.2</v>
          </cell>
          <cell r="G170">
            <v>27369</v>
          </cell>
          <cell r="H170">
            <v>24509.01</v>
          </cell>
          <cell r="I170">
            <v>18249</v>
          </cell>
          <cell r="J170">
            <v>18336</v>
          </cell>
          <cell r="K170">
            <v>23871.37</v>
          </cell>
          <cell r="L170">
            <v>22966.2</v>
          </cell>
          <cell r="M170">
            <v>0</v>
          </cell>
          <cell r="N170">
            <v>0</v>
          </cell>
        </row>
        <row r="172">
          <cell r="C172">
            <v>16482</v>
          </cell>
          <cell r="D172">
            <v>17744</v>
          </cell>
          <cell r="E172">
            <v>24167</v>
          </cell>
          <cell r="F172">
            <v>10406.6</v>
          </cell>
          <cell r="G172">
            <v>35027</v>
          </cell>
          <cell r="H172">
            <v>36607.120000000003</v>
          </cell>
          <cell r="I172">
            <v>37183</v>
          </cell>
          <cell r="J172">
            <v>37748</v>
          </cell>
          <cell r="K172">
            <v>37922</v>
          </cell>
          <cell r="L172">
            <v>38931.300000000003</v>
          </cell>
          <cell r="M172">
            <v>0</v>
          </cell>
          <cell r="N172">
            <v>0</v>
          </cell>
        </row>
        <row r="173">
          <cell r="C173">
            <v>0</v>
          </cell>
          <cell r="D173">
            <v>0</v>
          </cell>
          <cell r="E173">
            <v>0</v>
          </cell>
          <cell r="F173">
            <v>0</v>
          </cell>
          <cell r="G173">
            <v>0</v>
          </cell>
          <cell r="H173">
            <v>0</v>
          </cell>
          <cell r="I173">
            <v>0</v>
          </cell>
          <cell r="J173">
            <v>0</v>
          </cell>
          <cell r="K173">
            <v>0</v>
          </cell>
          <cell r="L173">
            <v>0</v>
          </cell>
          <cell r="M173">
            <v>0</v>
          </cell>
          <cell r="N173">
            <v>0</v>
          </cell>
        </row>
        <row r="174">
          <cell r="C174">
            <v>0</v>
          </cell>
          <cell r="D174">
            <v>-800</v>
          </cell>
          <cell r="E174">
            <v>44</v>
          </cell>
          <cell r="F174">
            <v>0</v>
          </cell>
          <cell r="G174">
            <v>1221</v>
          </cell>
          <cell r="H174">
            <v>0</v>
          </cell>
          <cell r="I174">
            <v>0</v>
          </cell>
          <cell r="J174">
            <v>0</v>
          </cell>
          <cell r="K174">
            <v>0</v>
          </cell>
          <cell r="L174">
            <v>0</v>
          </cell>
          <cell r="M174">
            <v>0</v>
          </cell>
          <cell r="N174">
            <v>0</v>
          </cell>
        </row>
        <row r="175">
          <cell r="C175">
            <v>0</v>
          </cell>
          <cell r="D175">
            <v>0</v>
          </cell>
          <cell r="E175">
            <v>0</v>
          </cell>
          <cell r="F175">
            <v>83.48</v>
          </cell>
          <cell r="G175">
            <v>0</v>
          </cell>
          <cell r="H175">
            <v>0</v>
          </cell>
          <cell r="I175">
            <v>75</v>
          </cell>
          <cell r="J175">
            <v>12295</v>
          </cell>
          <cell r="K175">
            <v>8267</v>
          </cell>
          <cell r="L175">
            <v>4748</v>
          </cell>
          <cell r="M175">
            <v>0</v>
          </cell>
          <cell r="N175">
            <v>0</v>
          </cell>
        </row>
        <row r="176">
          <cell r="C176">
            <v>55</v>
          </cell>
          <cell r="D176">
            <v>55</v>
          </cell>
          <cell r="E176">
            <v>55</v>
          </cell>
          <cell r="F176">
            <v>55</v>
          </cell>
          <cell r="G176">
            <v>55</v>
          </cell>
          <cell r="H176">
            <v>55</v>
          </cell>
          <cell r="I176">
            <v>55</v>
          </cell>
          <cell r="J176">
            <v>55</v>
          </cell>
          <cell r="K176">
            <v>0</v>
          </cell>
          <cell r="L176">
            <v>0</v>
          </cell>
          <cell r="M176">
            <v>0</v>
          </cell>
          <cell r="N176">
            <v>0</v>
          </cell>
        </row>
        <row r="177">
          <cell r="C177">
            <v>0</v>
          </cell>
          <cell r="D177">
            <v>0</v>
          </cell>
          <cell r="E177">
            <v>0</v>
          </cell>
          <cell r="F177">
            <v>0</v>
          </cell>
          <cell r="G177">
            <v>0</v>
          </cell>
          <cell r="H177">
            <v>0</v>
          </cell>
          <cell r="I177">
            <v>0</v>
          </cell>
          <cell r="J177">
            <v>0</v>
          </cell>
          <cell r="K177">
            <v>0</v>
          </cell>
          <cell r="L177">
            <v>0</v>
          </cell>
          <cell r="M177">
            <v>0</v>
          </cell>
          <cell r="N177">
            <v>0</v>
          </cell>
        </row>
        <row r="178">
          <cell r="C178">
            <v>0</v>
          </cell>
          <cell r="D178">
            <v>0</v>
          </cell>
          <cell r="E178">
            <v>0</v>
          </cell>
          <cell r="F178">
            <v>0</v>
          </cell>
          <cell r="G178">
            <v>0</v>
          </cell>
          <cell r="H178">
            <v>0</v>
          </cell>
          <cell r="I178">
            <v>0</v>
          </cell>
          <cell r="J178">
            <v>0</v>
          </cell>
          <cell r="K178">
            <v>0</v>
          </cell>
          <cell r="L178">
            <v>0</v>
          </cell>
          <cell r="M178">
            <v>0</v>
          </cell>
          <cell r="N178">
            <v>0</v>
          </cell>
        </row>
        <row r="179">
          <cell r="C179">
            <v>11600</v>
          </cell>
          <cell r="D179">
            <v>14898</v>
          </cell>
          <cell r="E179">
            <v>16720</v>
          </cell>
          <cell r="F179">
            <v>7048</v>
          </cell>
          <cell r="G179">
            <v>12263</v>
          </cell>
          <cell r="H179">
            <v>9360</v>
          </cell>
          <cell r="I179">
            <v>9546</v>
          </cell>
          <cell r="J179">
            <v>5210</v>
          </cell>
          <cell r="K179">
            <v>3713</v>
          </cell>
          <cell r="L179">
            <v>4206</v>
          </cell>
          <cell r="M179">
            <v>0</v>
          </cell>
          <cell r="N179">
            <v>0</v>
          </cell>
        </row>
        <row r="180">
          <cell r="C180">
            <v>0</v>
          </cell>
          <cell r="D180">
            <v>0</v>
          </cell>
          <cell r="E180">
            <v>0</v>
          </cell>
          <cell r="F180">
            <v>0</v>
          </cell>
          <cell r="G180">
            <v>0</v>
          </cell>
          <cell r="H180">
            <v>0</v>
          </cell>
          <cell r="I180">
            <v>0</v>
          </cell>
          <cell r="J180">
            <v>0</v>
          </cell>
          <cell r="K180">
            <v>0</v>
          </cell>
          <cell r="L180">
            <v>0</v>
          </cell>
          <cell r="M180">
            <v>0</v>
          </cell>
          <cell r="N180">
            <v>0</v>
          </cell>
        </row>
        <row r="181">
          <cell r="C181">
            <v>28137</v>
          </cell>
          <cell r="D181">
            <v>31897</v>
          </cell>
          <cell r="E181">
            <v>40986</v>
          </cell>
          <cell r="F181">
            <v>17593.080000000002</v>
          </cell>
          <cell r="G181">
            <v>48566</v>
          </cell>
          <cell r="H181">
            <v>46022.12</v>
          </cell>
          <cell r="I181">
            <v>46859</v>
          </cell>
          <cell r="J181">
            <v>55308</v>
          </cell>
          <cell r="K181">
            <v>49902</v>
          </cell>
          <cell r="L181">
            <v>47885.3</v>
          </cell>
          <cell r="M181">
            <v>0</v>
          </cell>
          <cell r="N181">
            <v>0</v>
          </cell>
        </row>
        <row r="183">
          <cell r="C183">
            <v>12500</v>
          </cell>
          <cell r="D183">
            <v>29487</v>
          </cell>
          <cell r="E183">
            <v>12743</v>
          </cell>
          <cell r="F183">
            <v>10676.67</v>
          </cell>
          <cell r="G183">
            <v>14343</v>
          </cell>
          <cell r="H183">
            <v>10410</v>
          </cell>
          <cell r="I183">
            <v>11327</v>
          </cell>
          <cell r="J183">
            <v>11437</v>
          </cell>
          <cell r="K183">
            <v>28901.67</v>
          </cell>
          <cell r="L183">
            <v>12160</v>
          </cell>
          <cell r="M183">
            <v>0</v>
          </cell>
          <cell r="N183">
            <v>0</v>
          </cell>
        </row>
        <row r="184">
          <cell r="C184">
            <v>12167</v>
          </cell>
          <cell r="D184">
            <v>4810</v>
          </cell>
          <cell r="E184">
            <v>20728</v>
          </cell>
          <cell r="F184">
            <v>16589.53</v>
          </cell>
          <cell r="G184">
            <v>11787</v>
          </cell>
          <cell r="H184">
            <v>-2645.01</v>
          </cell>
          <cell r="I184">
            <v>25963</v>
          </cell>
          <cell r="J184">
            <v>7761</v>
          </cell>
          <cell r="K184">
            <v>20755.2</v>
          </cell>
          <cell r="L184">
            <v>40216.86</v>
          </cell>
          <cell r="M184">
            <v>0</v>
          </cell>
          <cell r="N184">
            <v>0</v>
          </cell>
        </row>
        <row r="185">
          <cell r="C185">
            <v>11910</v>
          </cell>
          <cell r="D185">
            <v>7497</v>
          </cell>
          <cell r="E185">
            <v>10480</v>
          </cell>
          <cell r="F185">
            <v>-2854.5</v>
          </cell>
          <cell r="G185">
            <v>5202</v>
          </cell>
          <cell r="H185">
            <v>3875</v>
          </cell>
          <cell r="I185">
            <v>3404</v>
          </cell>
          <cell r="J185">
            <v>3875</v>
          </cell>
          <cell r="K185">
            <v>3637.68</v>
          </cell>
          <cell r="L185">
            <v>3875</v>
          </cell>
          <cell r="M185">
            <v>0</v>
          </cell>
          <cell r="N185">
            <v>0</v>
          </cell>
        </row>
        <row r="186">
          <cell r="C186">
            <v>36577</v>
          </cell>
          <cell r="D186">
            <v>41794</v>
          </cell>
          <cell r="E186">
            <v>43951</v>
          </cell>
          <cell r="F186">
            <v>24411.699999999997</v>
          </cell>
          <cell r="G186">
            <v>31332</v>
          </cell>
          <cell r="H186">
            <v>11639.99</v>
          </cell>
          <cell r="I186">
            <v>40694</v>
          </cell>
          <cell r="J186">
            <v>23073</v>
          </cell>
          <cell r="K186">
            <v>53294.549999999996</v>
          </cell>
          <cell r="L186">
            <v>56251.86</v>
          </cell>
          <cell r="M186">
            <v>0</v>
          </cell>
          <cell r="N186">
            <v>0</v>
          </cell>
        </row>
        <row r="188">
          <cell r="C188">
            <v>8194</v>
          </cell>
          <cell r="D188">
            <v>21390</v>
          </cell>
          <cell r="E188">
            <v>16795</v>
          </cell>
          <cell r="F188">
            <v>12930</v>
          </cell>
          <cell r="G188">
            <v>10549</v>
          </cell>
          <cell r="H188">
            <v>9712.1299999999992</v>
          </cell>
          <cell r="I188">
            <v>-14859</v>
          </cell>
          <cell r="J188">
            <v>8056</v>
          </cell>
          <cell r="K188">
            <v>6933</v>
          </cell>
          <cell r="L188">
            <v>10020</v>
          </cell>
          <cell r="M188">
            <v>0</v>
          </cell>
          <cell r="N188">
            <v>0</v>
          </cell>
        </row>
        <row r="189">
          <cell r="C189">
            <v>0</v>
          </cell>
          <cell r="D189">
            <v>0</v>
          </cell>
          <cell r="E189">
            <v>0</v>
          </cell>
          <cell r="F189">
            <v>0</v>
          </cell>
          <cell r="G189">
            <v>0</v>
          </cell>
          <cell r="H189">
            <v>0</v>
          </cell>
          <cell r="I189">
            <v>0</v>
          </cell>
          <cell r="J189">
            <v>0</v>
          </cell>
          <cell r="K189">
            <v>0</v>
          </cell>
          <cell r="L189">
            <v>0</v>
          </cell>
          <cell r="M189">
            <v>0</v>
          </cell>
          <cell r="N189">
            <v>0</v>
          </cell>
        </row>
        <row r="190">
          <cell r="C190">
            <v>-33923</v>
          </cell>
          <cell r="D190">
            <v>-18998</v>
          </cell>
          <cell r="E190">
            <v>12682</v>
          </cell>
          <cell r="F190">
            <v>20330.34</v>
          </cell>
          <cell r="G190">
            <v>10301</v>
          </cell>
          <cell r="H190">
            <v>13386.96</v>
          </cell>
          <cell r="I190">
            <v>7075</v>
          </cell>
          <cell r="J190">
            <v>28548</v>
          </cell>
          <cell r="K190">
            <v>-15616</v>
          </cell>
          <cell r="L190">
            <v>774</v>
          </cell>
          <cell r="M190">
            <v>0</v>
          </cell>
          <cell r="N190">
            <v>0</v>
          </cell>
        </row>
        <row r="191">
          <cell r="C191">
            <v>-25729</v>
          </cell>
          <cell r="D191">
            <v>2392</v>
          </cell>
          <cell r="E191">
            <v>29477</v>
          </cell>
          <cell r="F191">
            <v>33260.339999999997</v>
          </cell>
          <cell r="G191">
            <v>20850</v>
          </cell>
          <cell r="H191">
            <v>23099.089999999997</v>
          </cell>
          <cell r="I191">
            <v>-7784</v>
          </cell>
          <cell r="J191">
            <v>36604</v>
          </cell>
          <cell r="K191">
            <v>-8683</v>
          </cell>
          <cell r="L191">
            <v>10794</v>
          </cell>
          <cell r="M191">
            <v>0</v>
          </cell>
          <cell r="N191">
            <v>0</v>
          </cell>
        </row>
        <row r="193">
          <cell r="C193">
            <v>4178</v>
          </cell>
          <cell r="D193">
            <v>3131</v>
          </cell>
          <cell r="E193">
            <v>3286</v>
          </cell>
          <cell r="F193">
            <v>3515.02</v>
          </cell>
          <cell r="G193">
            <v>2363</v>
          </cell>
          <cell r="H193">
            <v>1982.4</v>
          </cell>
          <cell r="I193">
            <v>1922</v>
          </cell>
          <cell r="J193">
            <v>1388</v>
          </cell>
          <cell r="K193">
            <v>1499.01</v>
          </cell>
          <cell r="L193">
            <v>1794</v>
          </cell>
          <cell r="M193">
            <v>0</v>
          </cell>
          <cell r="N193">
            <v>0</v>
          </cell>
        </row>
        <row r="194">
          <cell r="C194">
            <v>9104</v>
          </cell>
          <cell r="D194">
            <v>11342</v>
          </cell>
          <cell r="E194">
            <v>7541</v>
          </cell>
          <cell r="F194">
            <v>7428</v>
          </cell>
          <cell r="G194">
            <v>3145</v>
          </cell>
          <cell r="H194">
            <v>280.05</v>
          </cell>
          <cell r="I194">
            <v>9191</v>
          </cell>
          <cell r="J194">
            <v>5637</v>
          </cell>
          <cell r="K194">
            <v>9016</v>
          </cell>
          <cell r="L194">
            <v>7502</v>
          </cell>
          <cell r="M194">
            <v>0</v>
          </cell>
          <cell r="N194">
            <v>0</v>
          </cell>
        </row>
        <row r="195">
          <cell r="C195">
            <v>857</v>
          </cell>
          <cell r="D195">
            <v>925</v>
          </cell>
          <cell r="E195">
            <v>1261</v>
          </cell>
          <cell r="F195">
            <v>625</v>
          </cell>
          <cell r="G195">
            <v>282</v>
          </cell>
          <cell r="H195">
            <v>1873</v>
          </cell>
          <cell r="I195">
            <v>-1150</v>
          </cell>
          <cell r="J195">
            <v>282</v>
          </cell>
          <cell r="K195">
            <v>279.14</v>
          </cell>
          <cell r="L195">
            <v>290</v>
          </cell>
          <cell r="M195">
            <v>0</v>
          </cell>
          <cell r="N195">
            <v>0</v>
          </cell>
        </row>
        <row r="196">
          <cell r="C196">
            <v>14139</v>
          </cell>
          <cell r="D196">
            <v>15398</v>
          </cell>
          <cell r="E196">
            <v>12088</v>
          </cell>
          <cell r="F196">
            <v>11568.02</v>
          </cell>
          <cell r="G196">
            <v>5790</v>
          </cell>
          <cell r="H196">
            <v>4135.4500000000007</v>
          </cell>
          <cell r="I196">
            <v>9963</v>
          </cell>
          <cell r="J196">
            <v>7307</v>
          </cell>
          <cell r="K196">
            <v>10794.15</v>
          </cell>
          <cell r="L196">
            <v>9586</v>
          </cell>
          <cell r="M196">
            <v>0</v>
          </cell>
          <cell r="N196">
            <v>0</v>
          </cell>
        </row>
        <row r="197">
          <cell r="C197">
            <v>69894</v>
          </cell>
          <cell r="D197">
            <v>41502</v>
          </cell>
          <cell r="E197">
            <v>129946</v>
          </cell>
          <cell r="F197">
            <v>51035.34</v>
          </cell>
          <cell r="G197">
            <v>87703</v>
          </cell>
          <cell r="H197">
            <v>57449.66</v>
          </cell>
          <cell r="I197">
            <v>50439</v>
          </cell>
          <cell r="J197">
            <v>111814</v>
          </cell>
          <cell r="K197">
            <v>107308.06999999998</v>
          </cell>
          <cell r="L197">
            <v>90957.36</v>
          </cell>
          <cell r="M197">
            <v>0</v>
          </cell>
          <cell r="N197">
            <v>0</v>
          </cell>
        </row>
        <row r="198">
          <cell r="C198">
            <v>498475</v>
          </cell>
          <cell r="D198">
            <v>477664</v>
          </cell>
          <cell r="E198">
            <v>571297</v>
          </cell>
          <cell r="F198">
            <v>428766.67999999993</v>
          </cell>
          <cell r="G198">
            <v>472675</v>
          </cell>
          <cell r="H198">
            <v>484422.83999999997</v>
          </cell>
          <cell r="I198">
            <v>486101</v>
          </cell>
          <cell r="J198">
            <v>534739.47</v>
          </cell>
          <cell r="K198">
            <v>475292.63</v>
          </cell>
          <cell r="L198">
            <v>480997.58999999997</v>
          </cell>
          <cell r="M198">
            <v>0</v>
          </cell>
          <cell r="N198">
            <v>0</v>
          </cell>
        </row>
        <row r="200">
          <cell r="C200">
            <v>0</v>
          </cell>
          <cell r="D200">
            <v>0</v>
          </cell>
          <cell r="E200">
            <v>0</v>
          </cell>
          <cell r="F200">
            <v>0</v>
          </cell>
          <cell r="G200">
            <v>0</v>
          </cell>
          <cell r="H200">
            <v>0</v>
          </cell>
          <cell r="I200">
            <v>0</v>
          </cell>
          <cell r="J200">
            <v>0</v>
          </cell>
          <cell r="K200">
            <v>0</v>
          </cell>
          <cell r="L200">
            <v>0</v>
          </cell>
          <cell r="M200">
            <v>0</v>
          </cell>
          <cell r="N200">
            <v>0</v>
          </cell>
        </row>
        <row r="201">
          <cell r="C201">
            <v>2083</v>
          </cell>
          <cell r="D201">
            <v>196</v>
          </cell>
          <cell r="E201">
            <v>91</v>
          </cell>
          <cell r="F201">
            <v>4166.67</v>
          </cell>
          <cell r="G201">
            <v>1042</v>
          </cell>
          <cell r="H201">
            <v>1042</v>
          </cell>
          <cell r="I201">
            <v>0</v>
          </cell>
          <cell r="J201">
            <v>1042</v>
          </cell>
          <cell r="K201">
            <v>2083</v>
          </cell>
          <cell r="L201">
            <v>1068</v>
          </cell>
          <cell r="M201">
            <v>0</v>
          </cell>
          <cell r="N201">
            <v>0</v>
          </cell>
        </row>
        <row r="202">
          <cell r="C202">
            <v>2083</v>
          </cell>
          <cell r="D202">
            <v>196</v>
          </cell>
          <cell r="E202">
            <v>91</v>
          </cell>
          <cell r="F202">
            <v>4166.67</v>
          </cell>
          <cell r="G202">
            <v>1042</v>
          </cell>
          <cell r="H202">
            <v>1042</v>
          </cell>
          <cell r="I202">
            <v>0</v>
          </cell>
          <cell r="J202">
            <v>1042</v>
          </cell>
          <cell r="K202">
            <v>2083</v>
          </cell>
          <cell r="L202">
            <v>1068</v>
          </cell>
          <cell r="M202">
            <v>0</v>
          </cell>
          <cell r="N202">
            <v>0</v>
          </cell>
        </row>
        <row r="203">
          <cell r="C203">
            <v>-27399</v>
          </cell>
          <cell r="D203">
            <v>-14269</v>
          </cell>
          <cell r="E203">
            <v>-32846</v>
          </cell>
          <cell r="F203">
            <v>-29212</v>
          </cell>
          <cell r="G203">
            <v>-26767</v>
          </cell>
          <cell r="H203">
            <v>-19985</v>
          </cell>
          <cell r="I203">
            <v>-46849.619999999995</v>
          </cell>
          <cell r="J203">
            <v>-24542</v>
          </cell>
          <cell r="K203">
            <v>-25185</v>
          </cell>
          <cell r="L203">
            <v>-24852</v>
          </cell>
          <cell r="M203">
            <v>0</v>
          </cell>
          <cell r="N203">
            <v>0</v>
          </cell>
        </row>
        <row r="204">
          <cell r="C204">
            <v>-24482</v>
          </cell>
          <cell r="D204">
            <v>-12273</v>
          </cell>
          <cell r="E204">
            <v>-18036</v>
          </cell>
          <cell r="F204">
            <v>-10622</v>
          </cell>
          <cell r="G204">
            <v>-6796</v>
          </cell>
          <cell r="H204">
            <v>-11978</v>
          </cell>
          <cell r="I204">
            <v>-10438.64</v>
          </cell>
          <cell r="J204">
            <v>-11465</v>
          </cell>
          <cell r="K204">
            <v>-12337</v>
          </cell>
          <cell r="L204">
            <v>-11705</v>
          </cell>
          <cell r="M204">
            <v>0</v>
          </cell>
          <cell r="N204">
            <v>0</v>
          </cell>
        </row>
        <row r="205">
          <cell r="C205">
            <v>-51881</v>
          </cell>
          <cell r="D205">
            <v>-26542</v>
          </cell>
          <cell r="E205">
            <v>-50882</v>
          </cell>
          <cell r="F205">
            <v>-39834</v>
          </cell>
          <cell r="G205">
            <v>-33563</v>
          </cell>
          <cell r="H205">
            <v>-31963</v>
          </cell>
          <cell r="I205">
            <v>-57288.259999999995</v>
          </cell>
          <cell r="J205">
            <v>-36007</v>
          </cell>
          <cell r="K205">
            <v>-37522</v>
          </cell>
          <cell r="L205">
            <v>-36557</v>
          </cell>
          <cell r="M205">
            <v>0</v>
          </cell>
          <cell r="N205">
            <v>0</v>
          </cell>
        </row>
        <row r="206">
          <cell r="C206">
            <v>-49798</v>
          </cell>
          <cell r="D206">
            <v>-26346</v>
          </cell>
          <cell r="E206">
            <v>-50791</v>
          </cell>
          <cell r="F206">
            <v>-35667.33</v>
          </cell>
          <cell r="G206">
            <v>-32521</v>
          </cell>
          <cell r="H206">
            <v>-30921</v>
          </cell>
          <cell r="I206">
            <v>-57288.259999999995</v>
          </cell>
          <cell r="J206">
            <v>-34965</v>
          </cell>
          <cell r="K206">
            <v>-35439</v>
          </cell>
          <cell r="L206">
            <v>-35489</v>
          </cell>
          <cell r="M206">
            <v>0</v>
          </cell>
          <cell r="N206">
            <v>0</v>
          </cell>
        </row>
        <row r="207">
          <cell r="C207">
            <v>0</v>
          </cell>
          <cell r="D207">
            <v>0</v>
          </cell>
          <cell r="E207">
            <v>0</v>
          </cell>
          <cell r="F207">
            <v>0</v>
          </cell>
          <cell r="G207">
            <v>-11588</v>
          </cell>
          <cell r="H207">
            <v>-435538</v>
          </cell>
          <cell r="I207">
            <v>0</v>
          </cell>
          <cell r="J207">
            <v>0</v>
          </cell>
          <cell r="K207">
            <v>0</v>
          </cell>
          <cell r="L207">
            <v>-200000</v>
          </cell>
          <cell r="M207">
            <v>0</v>
          </cell>
          <cell r="N207">
            <v>0</v>
          </cell>
        </row>
        <row r="208">
          <cell r="C208">
            <v>-49798</v>
          </cell>
          <cell r="D208">
            <v>-26346</v>
          </cell>
          <cell r="E208">
            <v>-50791</v>
          </cell>
          <cell r="F208">
            <v>-35667.33</v>
          </cell>
          <cell r="G208">
            <v>-44109</v>
          </cell>
          <cell r="H208">
            <v>-466459</v>
          </cell>
          <cell r="I208">
            <v>-57288.259999999995</v>
          </cell>
          <cell r="J208">
            <v>-34965</v>
          </cell>
          <cell r="K208">
            <v>-35439</v>
          </cell>
          <cell r="L208">
            <v>-235489</v>
          </cell>
          <cell r="M208">
            <v>0</v>
          </cell>
          <cell r="N208">
            <v>0</v>
          </cell>
        </row>
        <row r="209">
          <cell r="C209">
            <v>-53187</v>
          </cell>
          <cell r="D209">
            <v>-53187</v>
          </cell>
          <cell r="E209">
            <v>-53187</v>
          </cell>
          <cell r="F209">
            <v>-53187</v>
          </cell>
          <cell r="G209">
            <v>-53187</v>
          </cell>
          <cell r="H209">
            <v>-53187</v>
          </cell>
          <cell r="I209">
            <v>-53187</v>
          </cell>
          <cell r="J209">
            <v>-53187</v>
          </cell>
          <cell r="K209">
            <v>-53187</v>
          </cell>
          <cell r="L209">
            <v>-53187</v>
          </cell>
          <cell r="M209">
            <v>-53187</v>
          </cell>
          <cell r="N209">
            <v>-53187</v>
          </cell>
        </row>
        <row r="210">
          <cell r="C210">
            <v>-10317</v>
          </cell>
          <cell r="D210">
            <v>-17233</v>
          </cell>
          <cell r="E210">
            <v>-17904</v>
          </cell>
          <cell r="F210">
            <v>-13652</v>
          </cell>
          <cell r="G210">
            <v>-8943</v>
          </cell>
          <cell r="H210">
            <v>-26997</v>
          </cell>
          <cell r="I210">
            <v>48110</v>
          </cell>
          <cell r="J210">
            <v>29837</v>
          </cell>
          <cell r="K210">
            <v>50649.3</v>
          </cell>
          <cell r="L210">
            <v>15066.170000000202</v>
          </cell>
          <cell r="M210">
            <v>-48616.470000000205</v>
          </cell>
          <cell r="N210">
            <v>0</v>
          </cell>
        </row>
      </sheetData>
      <sheetData sheetId="12"/>
      <sheetData sheetId="13"/>
      <sheetData sheetId="14">
        <row r="1">
          <cell r="C1" t="str">
            <v>12</v>
          </cell>
        </row>
      </sheetData>
      <sheetData sheetId="15"/>
      <sheetData sheetId="16"/>
      <sheetData sheetId="17"/>
      <sheetData sheetId="18"/>
      <sheetData sheetId="19"/>
      <sheetData sheetId="20">
        <row r="1">
          <cell r="C1">
            <v>1</v>
          </cell>
        </row>
      </sheetData>
      <sheetData sheetId="21">
        <row r="1">
          <cell r="C1">
            <v>1</v>
          </cell>
        </row>
      </sheetData>
      <sheetData sheetId="22">
        <row r="1">
          <cell r="C1">
            <v>1</v>
          </cell>
        </row>
      </sheetData>
      <sheetData sheetId="23">
        <row r="1">
          <cell r="C1">
            <v>1</v>
          </cell>
        </row>
      </sheetData>
      <sheetData sheetId="24"/>
      <sheetData sheetId="25"/>
      <sheetData sheetId="26">
        <row r="1">
          <cell r="C1">
            <v>1</v>
          </cell>
        </row>
      </sheetData>
      <sheetData sheetId="27"/>
      <sheetData sheetId="28">
        <row r="1">
          <cell r="C1">
            <v>1</v>
          </cell>
        </row>
      </sheetData>
      <sheetData sheetId="29"/>
      <sheetData sheetId="30"/>
      <sheetData sheetId="31"/>
      <sheetData sheetId="32"/>
      <sheetData sheetId="33"/>
      <sheetData sheetId="34"/>
      <sheetData sheetId="35"/>
      <sheetData sheetId="36"/>
      <sheetData sheetId="37"/>
      <sheetData sheetId="38"/>
      <sheetData sheetId="39">
        <row r="1">
          <cell r="C1">
            <v>1</v>
          </cell>
        </row>
      </sheetData>
      <sheetData sheetId="40">
        <row r="1">
          <cell r="C1">
            <v>1</v>
          </cell>
        </row>
      </sheetData>
      <sheetData sheetId="41">
        <row r="1">
          <cell r="C1">
            <v>1</v>
          </cell>
        </row>
      </sheetData>
      <sheetData sheetId="42">
        <row r="1">
          <cell r="C1">
            <v>1</v>
          </cell>
        </row>
      </sheetData>
      <sheetData sheetId="43">
        <row r="1">
          <cell r="C1">
            <v>1</v>
          </cell>
        </row>
      </sheetData>
      <sheetData sheetId="44">
        <row r="1">
          <cell r="C1">
            <v>1</v>
          </cell>
        </row>
      </sheetData>
      <sheetData sheetId="45">
        <row r="1">
          <cell r="C1">
            <v>1</v>
          </cell>
        </row>
      </sheetData>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refreshError="1"/>
      <sheetData sheetId="65" refreshError="1"/>
      <sheetData sheetId="66" refreshError="1"/>
      <sheetData sheetId="67"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s issues"/>
      <sheetName val="TO DO"/>
      <sheetName val="Cover"/>
      <sheetName val="Consol Summary"/>
      <sheetName val="Consol P&amp;L"/>
      <sheetName val="Consol BS"/>
      <sheetName val="Cashflow"/>
      <sheetName val="P&amp;L adj"/>
      <sheetName val="BS adj"/>
      <sheetName val="IN TB"/>
      <sheetName val="LMA PL"/>
      <sheetName val="UK P&amp;L"/>
      <sheetName val="UK- BS"/>
      <sheetName val="UK lookup"/>
      <sheetName val="UK new TB"/>
      <sheetName val="Lon P&amp;L"/>
      <sheetName val="Lon lookup"/>
      <sheetName val="Lon TB"/>
      <sheetName val="Man P&amp;L"/>
      <sheetName val="Man lookup"/>
      <sheetName val="Man TB"/>
      <sheetName val="AMNET P&amp;L"/>
      <sheetName val="AMNET lookup"/>
      <sheetName val="AMNET TB"/>
      <sheetName val="Germany PL"/>
      <sheetName val="Ger Branch PL"/>
      <sheetName val="GER - BS"/>
      <sheetName val="Ger lookup"/>
      <sheetName val="Ger new TB"/>
      <sheetName val="DE P&amp;L"/>
      <sheetName val="DE lookup"/>
      <sheetName val="DE TB"/>
      <sheetName val="Australia PL"/>
      <sheetName val="AUS Co PL"/>
      <sheetName val="AUS -BS"/>
      <sheetName val="AUS Co lookup"/>
      <sheetName val="AUS CO TB"/>
      <sheetName val="APAC P&amp;L"/>
      <sheetName val="APAC lookup"/>
      <sheetName val="APAC TB"/>
      <sheetName val="Cen P&amp;L"/>
      <sheetName val="Cen lookup"/>
      <sheetName val="Cen new TB"/>
      <sheetName val="US P&amp;L"/>
      <sheetName val="US - BS"/>
      <sheetName val="US lookup"/>
      <sheetName val="US GBP"/>
      <sheetName val="US TB USD"/>
      <sheetName val="US"/>
      <sheetName val="CA P&amp;L"/>
      <sheetName val="CA - BS"/>
      <sheetName val="CA tb"/>
      <sheetName val="CA xero"/>
      <sheetName val="Queries"/>
      <sheetName val="IN P&amp;L"/>
      <sheetName val="IN - BS"/>
      <sheetName val="IN lookup"/>
      <sheetName val="IN new TB"/>
      <sheetName val="Ico check"/>
      <sheetName val="FX rates"/>
      <sheetName val="Consol Budget"/>
      <sheetName val="UK Budget"/>
      <sheetName val="USA"/>
      <sheetName val="CA"/>
      <sheetName val="IND"/>
      <sheetName val="Aus"/>
      <sheetName val="Central"/>
      <sheetName val="DE"/>
      <sheetName val="Germ"/>
      <sheetName val="Manchester"/>
      <sheetName val="London"/>
      <sheetName val="AMNET"/>
      <sheetName val="Budget"/>
      <sheetName val="Forecast"/>
      <sheetName val="Tables"/>
      <sheetName val="FORECAST 2003"/>
      <sheetName val="For2002"/>
    </sheetNames>
    <sheetDataSet>
      <sheetData sheetId="0"/>
      <sheetData sheetId="1"/>
      <sheetData sheetId="2"/>
      <sheetData sheetId="3"/>
      <sheetData sheetId="4"/>
      <sheetData sheetId="5"/>
      <sheetData sheetId="6"/>
      <sheetData sheetId="7">
        <row r="5">
          <cell r="AF5">
            <v>1</v>
          </cell>
        </row>
      </sheetData>
      <sheetData sheetId="8">
        <row r="5">
          <cell r="W5">
            <v>1</v>
          </cell>
        </row>
      </sheetData>
      <sheetData sheetId="9"/>
      <sheetData sheetId="10"/>
      <sheetData sheetId="11">
        <row r="7">
          <cell r="AG7">
            <v>0</v>
          </cell>
        </row>
      </sheetData>
      <sheetData sheetId="12"/>
      <sheetData sheetId="13">
        <row r="3">
          <cell r="D3">
            <v>0</v>
          </cell>
        </row>
      </sheetData>
      <sheetData sheetId="14">
        <row r="3">
          <cell r="CS3">
            <v>10</v>
          </cell>
        </row>
      </sheetData>
      <sheetData sheetId="15">
        <row r="7">
          <cell r="AG7">
            <v>0</v>
          </cell>
        </row>
      </sheetData>
      <sheetData sheetId="16">
        <row r="3">
          <cell r="D3">
            <v>0</v>
          </cell>
        </row>
      </sheetData>
      <sheetData sheetId="17">
        <row r="3">
          <cell r="AD3">
            <v>10</v>
          </cell>
        </row>
      </sheetData>
      <sheetData sheetId="18">
        <row r="7">
          <cell r="AG7">
            <v>0</v>
          </cell>
        </row>
      </sheetData>
      <sheetData sheetId="19">
        <row r="3">
          <cell r="D3">
            <v>0</v>
          </cell>
        </row>
      </sheetData>
      <sheetData sheetId="20">
        <row r="3">
          <cell r="AD3">
            <v>1100</v>
          </cell>
        </row>
      </sheetData>
      <sheetData sheetId="21">
        <row r="7">
          <cell r="AG7">
            <v>0</v>
          </cell>
        </row>
      </sheetData>
      <sheetData sheetId="22">
        <row r="3">
          <cell r="D3">
            <v>0</v>
          </cell>
        </row>
      </sheetData>
      <sheetData sheetId="23">
        <row r="3">
          <cell r="AD3">
            <v>1100</v>
          </cell>
        </row>
      </sheetData>
      <sheetData sheetId="24"/>
      <sheetData sheetId="25">
        <row r="7">
          <cell r="AG7">
            <v>0</v>
          </cell>
        </row>
      </sheetData>
      <sheetData sheetId="26"/>
      <sheetData sheetId="27">
        <row r="3">
          <cell r="D3">
            <v>0</v>
          </cell>
        </row>
      </sheetData>
      <sheetData sheetId="28"/>
      <sheetData sheetId="29">
        <row r="7">
          <cell r="AG7">
            <v>0</v>
          </cell>
        </row>
      </sheetData>
      <sheetData sheetId="30">
        <row r="3">
          <cell r="D3">
            <v>0</v>
          </cell>
        </row>
      </sheetData>
      <sheetData sheetId="31">
        <row r="3">
          <cell r="AD3">
            <v>30</v>
          </cell>
        </row>
      </sheetData>
      <sheetData sheetId="32"/>
      <sheetData sheetId="33">
        <row r="7">
          <cell r="AG7">
            <v>0</v>
          </cell>
        </row>
      </sheetData>
      <sheetData sheetId="34"/>
      <sheetData sheetId="35">
        <row r="3">
          <cell r="D3">
            <v>0</v>
          </cell>
        </row>
      </sheetData>
      <sheetData sheetId="36"/>
      <sheetData sheetId="37">
        <row r="7">
          <cell r="AG7">
            <v>0</v>
          </cell>
        </row>
      </sheetData>
      <sheetData sheetId="38">
        <row r="3">
          <cell r="D3">
            <v>0</v>
          </cell>
          <cell r="E3">
            <v>1</v>
          </cell>
          <cell r="F3">
            <v>2</v>
          </cell>
          <cell r="G3">
            <v>3</v>
          </cell>
          <cell r="H3">
            <v>4</v>
          </cell>
          <cell r="I3">
            <v>5</v>
          </cell>
          <cell r="J3">
            <v>6</v>
          </cell>
          <cell r="K3">
            <v>7</v>
          </cell>
          <cell r="L3">
            <v>8</v>
          </cell>
          <cell r="M3">
            <v>9</v>
          </cell>
          <cell r="N3">
            <v>10</v>
          </cell>
          <cell r="O3">
            <v>11</v>
          </cell>
          <cell r="P3">
            <v>12</v>
          </cell>
          <cell r="Q3">
            <v>13</v>
          </cell>
          <cell r="R3">
            <v>14</v>
          </cell>
          <cell r="S3">
            <v>15</v>
          </cell>
          <cell r="T3">
            <v>16</v>
          </cell>
          <cell r="U3">
            <v>17</v>
          </cell>
          <cell r="V3">
            <v>18</v>
          </cell>
          <cell r="W3">
            <v>19</v>
          </cell>
          <cell r="X3">
            <v>20</v>
          </cell>
          <cell r="Y3">
            <v>21</v>
          </cell>
          <cell r="Z3">
            <v>22</v>
          </cell>
          <cell r="AA3">
            <v>23</v>
          </cell>
          <cell r="AB3">
            <v>24</v>
          </cell>
        </row>
        <row r="4">
          <cell r="D4">
            <v>41974</v>
          </cell>
          <cell r="E4">
            <v>42005</v>
          </cell>
          <cell r="F4">
            <v>42036</v>
          </cell>
          <cell r="G4">
            <v>42064</v>
          </cell>
          <cell r="H4">
            <v>42095</v>
          </cell>
          <cell r="I4">
            <v>42125</v>
          </cell>
          <cell r="J4">
            <v>42156</v>
          </cell>
          <cell r="K4">
            <v>42186</v>
          </cell>
          <cell r="L4">
            <v>42217</v>
          </cell>
          <cell r="M4">
            <v>42248</v>
          </cell>
          <cell r="N4">
            <v>42278</v>
          </cell>
          <cell r="O4">
            <v>42309</v>
          </cell>
          <cell r="P4">
            <v>42339</v>
          </cell>
          <cell r="Q4">
            <v>42370</v>
          </cell>
          <cell r="R4">
            <v>42401</v>
          </cell>
          <cell r="S4">
            <v>42430</v>
          </cell>
          <cell r="T4">
            <v>42461</v>
          </cell>
          <cell r="U4">
            <v>42491</v>
          </cell>
          <cell r="V4">
            <v>42522</v>
          </cell>
          <cell r="W4">
            <v>42552</v>
          </cell>
          <cell r="X4">
            <v>42583</v>
          </cell>
          <cell r="Y4">
            <v>42614</v>
          </cell>
          <cell r="Z4">
            <v>42644</v>
          </cell>
          <cell r="AA4">
            <v>42675</v>
          </cell>
          <cell r="AB4">
            <v>42705</v>
          </cell>
        </row>
        <row r="5">
          <cell r="D5">
            <v>0</v>
          </cell>
          <cell r="E5">
            <v>0</v>
          </cell>
          <cell r="F5">
            <v>0</v>
          </cell>
          <cell r="G5">
            <v>0</v>
          </cell>
          <cell r="H5">
            <v>0</v>
          </cell>
          <cell r="I5">
            <v>0</v>
          </cell>
          <cell r="J5">
            <v>0</v>
          </cell>
          <cell r="K5">
            <v>0</v>
          </cell>
          <cell r="L5">
            <v>0</v>
          </cell>
          <cell r="M5">
            <v>0</v>
          </cell>
          <cell r="N5">
            <v>0</v>
          </cell>
          <cell r="O5">
            <v>0</v>
          </cell>
          <cell r="P5">
            <v>-48822.159999999996</v>
          </cell>
          <cell r="Q5">
            <v>-48822.159999999996</v>
          </cell>
          <cell r="R5">
            <v>-48822.159999999996</v>
          </cell>
          <cell r="S5">
            <v>-81796.800000000003</v>
          </cell>
          <cell r="T5">
            <v>0</v>
          </cell>
          <cell r="U5">
            <v>0</v>
          </cell>
          <cell r="V5">
            <v>0</v>
          </cell>
          <cell r="W5">
            <v>0</v>
          </cell>
          <cell r="X5">
            <v>0</v>
          </cell>
          <cell r="Y5">
            <v>0</v>
          </cell>
          <cell r="Z5">
            <v>0</v>
          </cell>
          <cell r="AA5">
            <v>0</v>
          </cell>
          <cell r="AB5">
            <v>0</v>
          </cell>
        </row>
        <row r="6">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-106.38</v>
          </cell>
          <cell r="T6">
            <v>0</v>
          </cell>
          <cell r="U6">
            <v>0</v>
          </cell>
          <cell r="V6">
            <v>0</v>
          </cell>
          <cell r="W6">
            <v>0</v>
          </cell>
          <cell r="X6">
            <v>0</v>
          </cell>
          <cell r="Y6">
            <v>0</v>
          </cell>
          <cell r="Z6">
            <v>0</v>
          </cell>
          <cell r="AA6">
            <v>0</v>
          </cell>
          <cell r="AB6">
            <v>0</v>
          </cell>
        </row>
        <row r="7">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row>
        <row r="8">
          <cell r="D8">
            <v>0</v>
          </cell>
          <cell r="E8">
            <v>0</v>
          </cell>
          <cell r="F8">
            <v>0</v>
          </cell>
          <cell r="G8">
            <v>0</v>
          </cell>
          <cell r="H8">
            <v>0</v>
          </cell>
          <cell r="I8">
            <v>0</v>
          </cell>
          <cell r="J8">
            <v>0</v>
          </cell>
          <cell r="K8">
            <v>0</v>
          </cell>
          <cell r="L8">
            <v>0</v>
          </cell>
          <cell r="M8">
            <v>0</v>
          </cell>
          <cell r="N8">
            <v>0</v>
          </cell>
          <cell r="O8">
            <v>0</v>
          </cell>
          <cell r="P8">
            <v>-5296</v>
          </cell>
          <cell r="Q8">
            <v>-8265.27</v>
          </cell>
          <cell r="R8">
            <v>-8265.27</v>
          </cell>
          <cell r="S8">
            <v>-9998.58</v>
          </cell>
          <cell r="T8">
            <v>0</v>
          </cell>
          <cell r="U8">
            <v>0</v>
          </cell>
          <cell r="V8">
            <v>0</v>
          </cell>
          <cell r="W8">
            <v>0</v>
          </cell>
          <cell r="X8">
            <v>0</v>
          </cell>
          <cell r="Y8">
            <v>0</v>
          </cell>
          <cell r="Z8">
            <v>0</v>
          </cell>
          <cell r="AA8">
            <v>0</v>
          </cell>
          <cell r="AB8">
            <v>0</v>
          </cell>
        </row>
        <row r="9">
          <cell r="D9">
            <v>0</v>
          </cell>
          <cell r="E9">
            <v>0</v>
          </cell>
          <cell r="F9">
            <v>0</v>
          </cell>
          <cell r="G9">
            <v>0</v>
          </cell>
          <cell r="H9">
            <v>0</v>
          </cell>
          <cell r="I9">
            <v>0</v>
          </cell>
          <cell r="J9">
            <v>0</v>
          </cell>
          <cell r="K9">
            <v>0</v>
          </cell>
          <cell r="L9">
            <v>0</v>
          </cell>
          <cell r="M9">
            <v>0</v>
          </cell>
          <cell r="N9">
            <v>0</v>
          </cell>
          <cell r="O9">
            <v>0</v>
          </cell>
          <cell r="P9">
            <v>298984.23</v>
          </cell>
          <cell r="Q9">
            <v>380059.25</v>
          </cell>
          <cell r="R9">
            <v>502500.93</v>
          </cell>
          <cell r="S9">
            <v>685616.7</v>
          </cell>
          <cell r="T9">
            <v>0</v>
          </cell>
          <cell r="U9">
            <v>0</v>
          </cell>
          <cell r="V9">
            <v>0</v>
          </cell>
          <cell r="W9">
            <v>0</v>
          </cell>
          <cell r="X9">
            <v>0</v>
          </cell>
          <cell r="Y9">
            <v>0</v>
          </cell>
          <cell r="Z9">
            <v>0</v>
          </cell>
          <cell r="AA9">
            <v>0</v>
          </cell>
          <cell r="AB9">
            <v>0</v>
          </cell>
        </row>
        <row r="10">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row>
        <row r="11">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row>
        <row r="12">
          <cell r="D12">
            <v>0</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row>
        <row r="13">
          <cell r="D13">
            <v>0</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row>
        <row r="14">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row>
        <row r="15">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row>
        <row r="16">
          <cell r="D16">
            <v>0</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row>
        <row r="17">
          <cell r="D17">
            <v>0</v>
          </cell>
          <cell r="E17">
            <v>0</v>
          </cell>
          <cell r="F17">
            <v>0</v>
          </cell>
          <cell r="G17">
            <v>0</v>
          </cell>
          <cell r="H17">
            <v>0</v>
          </cell>
          <cell r="I17">
            <v>0</v>
          </cell>
          <cell r="J17">
            <v>0</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row>
        <row r="18">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row>
        <row r="19">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row>
        <row r="20">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row>
        <row r="21">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row>
        <row r="22">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row>
        <row r="23">
          <cell r="D23">
            <v>0</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row>
        <row r="24">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row>
        <row r="25">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row>
        <row r="26">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row>
        <row r="27">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row>
        <row r="28">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row>
        <row r="29">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row>
        <row r="30">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row>
        <row r="31">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0</v>
          </cell>
          <cell r="X31">
            <v>0</v>
          </cell>
          <cell r="Y31">
            <v>0</v>
          </cell>
          <cell r="Z31">
            <v>0</v>
          </cell>
          <cell r="AA31">
            <v>0</v>
          </cell>
          <cell r="AB31">
            <v>0</v>
          </cell>
        </row>
        <row r="32">
          <cell r="D32">
            <v>0</v>
          </cell>
          <cell r="E32">
            <v>0</v>
          </cell>
          <cell r="F32">
            <v>0</v>
          </cell>
          <cell r="G32">
            <v>0</v>
          </cell>
          <cell r="H32">
            <v>0</v>
          </cell>
          <cell r="I32">
            <v>0</v>
          </cell>
          <cell r="J32">
            <v>0</v>
          </cell>
          <cell r="K32">
            <v>0</v>
          </cell>
          <cell r="L32">
            <v>0</v>
          </cell>
          <cell r="M32">
            <v>0</v>
          </cell>
          <cell r="N32">
            <v>0</v>
          </cell>
          <cell r="O32">
            <v>0</v>
          </cell>
          <cell r="P32">
            <v>0</v>
          </cell>
          <cell r="Q32">
            <v>87748.51999999996</v>
          </cell>
          <cell r="R32">
            <v>87748.51999999996</v>
          </cell>
          <cell r="S32">
            <v>87748.51999999996</v>
          </cell>
          <cell r="T32">
            <v>0</v>
          </cell>
          <cell r="U32">
            <v>0</v>
          </cell>
          <cell r="V32">
            <v>0</v>
          </cell>
          <cell r="W32">
            <v>0</v>
          </cell>
          <cell r="X32">
            <v>0</v>
          </cell>
          <cell r="Y32">
            <v>0</v>
          </cell>
          <cell r="Z32">
            <v>0</v>
          </cell>
          <cell r="AA32">
            <v>0</v>
          </cell>
          <cell r="AB32">
            <v>0</v>
          </cell>
        </row>
        <row r="33">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0</v>
          </cell>
          <cell r="X33">
            <v>0</v>
          </cell>
          <cell r="Y33">
            <v>0</v>
          </cell>
          <cell r="Z33">
            <v>0</v>
          </cell>
          <cell r="AA33">
            <v>0</v>
          </cell>
          <cell r="AB33">
            <v>0</v>
          </cell>
        </row>
        <row r="34">
          <cell r="D34">
            <v>0</v>
          </cell>
          <cell r="E34">
            <v>0</v>
          </cell>
          <cell r="F34">
            <v>0</v>
          </cell>
          <cell r="G34">
            <v>0</v>
          </cell>
          <cell r="H34">
            <v>0</v>
          </cell>
          <cell r="I34">
            <v>0</v>
          </cell>
          <cell r="J34">
            <v>0</v>
          </cell>
          <cell r="K34">
            <v>0</v>
          </cell>
          <cell r="L34">
            <v>0</v>
          </cell>
          <cell r="M34">
            <v>0</v>
          </cell>
          <cell r="N34">
            <v>0</v>
          </cell>
          <cell r="O34">
            <v>0</v>
          </cell>
          <cell r="P34">
            <v>0</v>
          </cell>
          <cell r="Q34">
            <v>0</v>
          </cell>
          <cell r="R34">
            <v>-140.05000000000001</v>
          </cell>
          <cell r="S34">
            <v>-457.39</v>
          </cell>
          <cell r="T34">
            <v>0</v>
          </cell>
          <cell r="U34">
            <v>0</v>
          </cell>
          <cell r="V34">
            <v>0</v>
          </cell>
          <cell r="W34">
            <v>0</v>
          </cell>
          <cell r="X34">
            <v>0</v>
          </cell>
          <cell r="Y34">
            <v>0</v>
          </cell>
          <cell r="Z34">
            <v>0</v>
          </cell>
          <cell r="AA34">
            <v>0</v>
          </cell>
          <cell r="AB34">
            <v>0</v>
          </cell>
        </row>
        <row r="35">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row>
        <row r="36">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row>
        <row r="37">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row>
        <row r="38">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row>
        <row r="39">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106.38</v>
          </cell>
          <cell r="T39">
            <v>0</v>
          </cell>
          <cell r="U39">
            <v>0</v>
          </cell>
          <cell r="V39">
            <v>0</v>
          </cell>
          <cell r="W39">
            <v>0</v>
          </cell>
          <cell r="X39">
            <v>0</v>
          </cell>
          <cell r="Y39">
            <v>0</v>
          </cell>
          <cell r="Z39">
            <v>0</v>
          </cell>
          <cell r="AA39">
            <v>0</v>
          </cell>
          <cell r="AB39">
            <v>0</v>
          </cell>
        </row>
        <row r="40">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row>
        <row r="41">
          <cell r="D41">
            <v>0</v>
          </cell>
          <cell r="E41">
            <v>0</v>
          </cell>
          <cell r="F41">
            <v>0</v>
          </cell>
          <cell r="G41">
            <v>0</v>
          </cell>
          <cell r="H41">
            <v>0</v>
          </cell>
          <cell r="I41">
            <v>0</v>
          </cell>
          <cell r="J41">
            <v>0</v>
          </cell>
          <cell r="K41">
            <v>0</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row>
        <row r="42">
          <cell r="D42">
            <v>0</v>
          </cell>
          <cell r="E42">
            <v>0</v>
          </cell>
          <cell r="F42">
            <v>0</v>
          </cell>
          <cell r="G42">
            <v>0</v>
          </cell>
          <cell r="H42">
            <v>0</v>
          </cell>
          <cell r="I42">
            <v>0</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row>
        <row r="43">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row>
        <row r="44">
          <cell r="D44">
            <v>0</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row>
        <row r="45">
          <cell r="D45">
            <v>0</v>
          </cell>
          <cell r="E45">
            <v>0</v>
          </cell>
          <cell r="F45">
            <v>0</v>
          </cell>
          <cell r="G45">
            <v>0</v>
          </cell>
          <cell r="H45">
            <v>0</v>
          </cell>
          <cell r="I45">
            <v>0</v>
          </cell>
          <cell r="J45">
            <v>0</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row>
        <row r="46">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row>
        <row r="47">
          <cell r="D47">
            <v>0</v>
          </cell>
          <cell r="E47">
            <v>0</v>
          </cell>
          <cell r="F47">
            <v>0</v>
          </cell>
          <cell r="G47">
            <v>0</v>
          </cell>
          <cell r="H47">
            <v>0</v>
          </cell>
          <cell r="I47">
            <v>0</v>
          </cell>
          <cell r="J47">
            <v>0</v>
          </cell>
          <cell r="K47">
            <v>0</v>
          </cell>
          <cell r="L47">
            <v>0</v>
          </cell>
          <cell r="M47">
            <v>0</v>
          </cell>
          <cell r="N47">
            <v>0</v>
          </cell>
          <cell r="O47">
            <v>0</v>
          </cell>
          <cell r="P47">
            <v>0</v>
          </cell>
          <cell r="Q47">
            <v>2969.27</v>
          </cell>
          <cell r="R47">
            <v>2969.27</v>
          </cell>
          <cell r="S47">
            <v>2969.27</v>
          </cell>
          <cell r="T47">
            <v>0</v>
          </cell>
          <cell r="U47">
            <v>0</v>
          </cell>
          <cell r="V47">
            <v>0</v>
          </cell>
          <cell r="W47">
            <v>0</v>
          </cell>
          <cell r="X47">
            <v>0</v>
          </cell>
          <cell r="Y47">
            <v>0</v>
          </cell>
          <cell r="Z47">
            <v>0</v>
          </cell>
          <cell r="AA47">
            <v>0</v>
          </cell>
          <cell r="AB47">
            <v>0</v>
          </cell>
        </row>
        <row r="48">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row>
        <row r="49">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row>
        <row r="50">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row>
        <row r="51">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row>
        <row r="52">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row>
        <row r="53">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row>
        <row r="54">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0</v>
          </cell>
          <cell r="X54">
            <v>0</v>
          </cell>
          <cell r="Y54">
            <v>0</v>
          </cell>
          <cell r="Z54">
            <v>0</v>
          </cell>
          <cell r="AA54">
            <v>0</v>
          </cell>
          <cell r="AB54">
            <v>0</v>
          </cell>
        </row>
        <row r="55">
          <cell r="D55">
            <v>0</v>
          </cell>
          <cell r="E55">
            <v>0</v>
          </cell>
          <cell r="F55">
            <v>0</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row>
        <row r="56">
          <cell r="D56">
            <v>0</v>
          </cell>
          <cell r="E56">
            <v>0</v>
          </cell>
          <cell r="F56">
            <v>0</v>
          </cell>
          <cell r="G56">
            <v>0</v>
          </cell>
          <cell r="H56">
            <v>0</v>
          </cell>
          <cell r="I56">
            <v>0</v>
          </cell>
          <cell r="J56">
            <v>0</v>
          </cell>
          <cell r="K56">
            <v>0</v>
          </cell>
          <cell r="L56">
            <v>0</v>
          </cell>
          <cell r="M56">
            <v>0</v>
          </cell>
          <cell r="N56">
            <v>0</v>
          </cell>
          <cell r="O56">
            <v>0</v>
          </cell>
          <cell r="P56">
            <v>5296</v>
          </cell>
          <cell r="Q56">
            <v>0</v>
          </cell>
          <cell r="R56">
            <v>0</v>
          </cell>
          <cell r="S56">
            <v>0</v>
          </cell>
          <cell r="T56">
            <v>0</v>
          </cell>
          <cell r="U56">
            <v>0</v>
          </cell>
          <cell r="V56">
            <v>0</v>
          </cell>
          <cell r="W56">
            <v>0</v>
          </cell>
          <cell r="X56">
            <v>0</v>
          </cell>
          <cell r="Y56">
            <v>0</v>
          </cell>
          <cell r="Z56">
            <v>0</v>
          </cell>
          <cell r="AA56">
            <v>0</v>
          </cell>
          <cell r="AB56">
            <v>0</v>
          </cell>
        </row>
        <row r="57">
          <cell r="D57">
            <v>0</v>
          </cell>
          <cell r="E57">
            <v>0</v>
          </cell>
          <cell r="F57">
            <v>0</v>
          </cell>
          <cell r="G57">
            <v>0</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row>
        <row r="58">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row>
        <row r="59">
          <cell r="D59">
            <v>0</v>
          </cell>
          <cell r="E59">
            <v>0</v>
          </cell>
          <cell r="F59">
            <v>0</v>
          </cell>
          <cell r="G59">
            <v>0</v>
          </cell>
          <cell r="H59">
            <v>0</v>
          </cell>
          <cell r="I59">
            <v>0</v>
          </cell>
          <cell r="J59">
            <v>0</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row>
        <row r="60">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row>
        <row r="61">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row>
        <row r="62">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row>
        <row r="63">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0</v>
          </cell>
          <cell r="X63">
            <v>0</v>
          </cell>
          <cell r="Y63">
            <v>0</v>
          </cell>
          <cell r="Z63">
            <v>0</v>
          </cell>
          <cell r="AA63">
            <v>0</v>
          </cell>
          <cell r="AB63">
            <v>0</v>
          </cell>
        </row>
        <row r="64">
          <cell r="D64">
            <v>0</v>
          </cell>
          <cell r="E64">
            <v>0</v>
          </cell>
          <cell r="F64">
            <v>0</v>
          </cell>
          <cell r="G64">
            <v>0</v>
          </cell>
          <cell r="H64">
            <v>0</v>
          </cell>
          <cell r="I64">
            <v>0</v>
          </cell>
          <cell r="J64">
            <v>0</v>
          </cell>
          <cell r="K64">
            <v>0</v>
          </cell>
          <cell r="L64">
            <v>0</v>
          </cell>
          <cell r="M64">
            <v>0</v>
          </cell>
          <cell r="N64">
            <v>0</v>
          </cell>
          <cell r="O64">
            <v>0</v>
          </cell>
          <cell r="P64">
            <v>65685.98</v>
          </cell>
          <cell r="Q64">
            <v>16515.03</v>
          </cell>
          <cell r="R64">
            <v>40328.37000000001</v>
          </cell>
          <cell r="S64">
            <v>52637.600000000006</v>
          </cell>
          <cell r="T64">
            <v>0</v>
          </cell>
          <cell r="U64">
            <v>0</v>
          </cell>
          <cell r="V64">
            <v>0</v>
          </cell>
          <cell r="W64">
            <v>0</v>
          </cell>
          <cell r="X64">
            <v>0</v>
          </cell>
          <cell r="Y64">
            <v>0</v>
          </cell>
          <cell r="Z64">
            <v>0</v>
          </cell>
          <cell r="AA64">
            <v>0</v>
          </cell>
          <cell r="AB64">
            <v>0</v>
          </cell>
        </row>
        <row r="65">
          <cell r="D65">
            <v>0</v>
          </cell>
          <cell r="E65">
            <v>0</v>
          </cell>
          <cell r="F65">
            <v>0</v>
          </cell>
          <cell r="G65">
            <v>0</v>
          </cell>
          <cell r="H65">
            <v>0</v>
          </cell>
          <cell r="I65">
            <v>0</v>
          </cell>
          <cell r="J65">
            <v>0</v>
          </cell>
          <cell r="K65">
            <v>0</v>
          </cell>
          <cell r="L65">
            <v>0</v>
          </cell>
          <cell r="M65">
            <v>0</v>
          </cell>
          <cell r="N65">
            <v>0</v>
          </cell>
          <cell r="O65">
            <v>0</v>
          </cell>
          <cell r="P65">
            <v>0</v>
          </cell>
          <cell r="Q65">
            <v>0</v>
          </cell>
          <cell r="R65">
            <v>0</v>
          </cell>
          <cell r="S65">
            <v>0</v>
          </cell>
          <cell r="T65">
            <v>0</v>
          </cell>
          <cell r="U65">
            <v>0</v>
          </cell>
          <cell r="V65">
            <v>0</v>
          </cell>
          <cell r="W65">
            <v>0</v>
          </cell>
          <cell r="X65">
            <v>0</v>
          </cell>
          <cell r="Y65">
            <v>0</v>
          </cell>
          <cell r="Z65">
            <v>0</v>
          </cell>
          <cell r="AA65">
            <v>0</v>
          </cell>
          <cell r="AB65">
            <v>0</v>
          </cell>
        </row>
        <row r="66">
          <cell r="D66">
            <v>0</v>
          </cell>
          <cell r="E66">
            <v>0</v>
          </cell>
          <cell r="F66">
            <v>0</v>
          </cell>
          <cell r="G66">
            <v>0</v>
          </cell>
          <cell r="H66">
            <v>0</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row>
        <row r="67">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row>
        <row r="68">
          <cell r="D68">
            <v>0</v>
          </cell>
          <cell r="E68">
            <v>0</v>
          </cell>
          <cell r="F68">
            <v>0</v>
          </cell>
          <cell r="G68">
            <v>0</v>
          </cell>
          <cell r="H68">
            <v>0</v>
          </cell>
          <cell r="I68">
            <v>0</v>
          </cell>
          <cell r="J68">
            <v>0</v>
          </cell>
          <cell r="K68">
            <v>0</v>
          </cell>
          <cell r="L68">
            <v>0</v>
          </cell>
          <cell r="M68">
            <v>0</v>
          </cell>
          <cell r="N68">
            <v>0</v>
          </cell>
          <cell r="O68">
            <v>0</v>
          </cell>
          <cell r="P68">
            <v>0</v>
          </cell>
          <cell r="Q68">
            <v>0</v>
          </cell>
          <cell r="R68">
            <v>0</v>
          </cell>
          <cell r="S68">
            <v>0</v>
          </cell>
          <cell r="T68">
            <v>0</v>
          </cell>
          <cell r="U68">
            <v>0</v>
          </cell>
          <cell r="V68">
            <v>0</v>
          </cell>
          <cell r="W68">
            <v>0</v>
          </cell>
          <cell r="X68">
            <v>0</v>
          </cell>
          <cell r="Y68">
            <v>0</v>
          </cell>
          <cell r="Z68">
            <v>0</v>
          </cell>
          <cell r="AA68">
            <v>0</v>
          </cell>
          <cell r="AB68">
            <v>0</v>
          </cell>
        </row>
        <row r="69">
          <cell r="D69">
            <v>0</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row>
        <row r="70">
          <cell r="D70">
            <v>0</v>
          </cell>
          <cell r="E70">
            <v>0</v>
          </cell>
          <cell r="F70">
            <v>0</v>
          </cell>
          <cell r="G70">
            <v>0</v>
          </cell>
          <cell r="H70">
            <v>0</v>
          </cell>
          <cell r="I70">
            <v>0</v>
          </cell>
          <cell r="J70">
            <v>0</v>
          </cell>
          <cell r="K70">
            <v>0</v>
          </cell>
          <cell r="L70">
            <v>0</v>
          </cell>
          <cell r="M70">
            <v>0</v>
          </cell>
          <cell r="N70">
            <v>0</v>
          </cell>
          <cell r="O70">
            <v>0</v>
          </cell>
          <cell r="P70">
            <v>0</v>
          </cell>
          <cell r="Q70">
            <v>0</v>
          </cell>
          <cell r="R70">
            <v>0</v>
          </cell>
          <cell r="S70">
            <v>0</v>
          </cell>
          <cell r="T70">
            <v>0</v>
          </cell>
          <cell r="U70">
            <v>0</v>
          </cell>
          <cell r="V70">
            <v>0</v>
          </cell>
          <cell r="W70">
            <v>0</v>
          </cell>
          <cell r="X70">
            <v>0</v>
          </cell>
          <cell r="Y70">
            <v>0</v>
          </cell>
          <cell r="Z70">
            <v>0</v>
          </cell>
          <cell r="AA70">
            <v>0</v>
          </cell>
          <cell r="AB70">
            <v>0</v>
          </cell>
        </row>
        <row r="71">
          <cell r="D71">
            <v>0</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row>
        <row r="72">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0</v>
          </cell>
          <cell r="X72">
            <v>0</v>
          </cell>
          <cell r="Y72">
            <v>0</v>
          </cell>
          <cell r="Z72">
            <v>0</v>
          </cell>
          <cell r="AA72">
            <v>0</v>
          </cell>
          <cell r="AB72">
            <v>0</v>
          </cell>
        </row>
        <row r="73">
          <cell r="D73">
            <v>0</v>
          </cell>
          <cell r="E73">
            <v>0</v>
          </cell>
          <cell r="F73">
            <v>0</v>
          </cell>
          <cell r="G73">
            <v>0</v>
          </cell>
          <cell r="H73">
            <v>0</v>
          </cell>
          <cell r="I73">
            <v>0</v>
          </cell>
          <cell r="J73">
            <v>0</v>
          </cell>
          <cell r="K73">
            <v>0</v>
          </cell>
          <cell r="L73">
            <v>0</v>
          </cell>
          <cell r="M73">
            <v>0</v>
          </cell>
          <cell r="N73">
            <v>0</v>
          </cell>
          <cell r="O73">
            <v>0</v>
          </cell>
          <cell r="P73">
            <v>0</v>
          </cell>
          <cell r="Q73">
            <v>0</v>
          </cell>
          <cell r="R73">
            <v>0</v>
          </cell>
          <cell r="S73">
            <v>0</v>
          </cell>
          <cell r="T73">
            <v>0</v>
          </cell>
          <cell r="U73">
            <v>0</v>
          </cell>
          <cell r="V73">
            <v>0</v>
          </cell>
          <cell r="W73">
            <v>0</v>
          </cell>
          <cell r="X73">
            <v>0</v>
          </cell>
          <cell r="Y73">
            <v>0</v>
          </cell>
          <cell r="Z73">
            <v>0</v>
          </cell>
          <cell r="AA73">
            <v>0</v>
          </cell>
          <cell r="AB73">
            <v>0</v>
          </cell>
        </row>
        <row r="74">
          <cell r="D74">
            <v>0</v>
          </cell>
          <cell r="E74">
            <v>0</v>
          </cell>
          <cell r="F74">
            <v>0</v>
          </cell>
          <cell r="G74">
            <v>0</v>
          </cell>
          <cell r="H74">
            <v>0</v>
          </cell>
          <cell r="I74">
            <v>0</v>
          </cell>
          <cell r="J74">
            <v>0</v>
          </cell>
          <cell r="K74">
            <v>0</v>
          </cell>
          <cell r="L74">
            <v>0</v>
          </cell>
          <cell r="M74">
            <v>0</v>
          </cell>
          <cell r="N74">
            <v>0</v>
          </cell>
          <cell r="O74">
            <v>0</v>
          </cell>
          <cell r="P74">
            <v>0</v>
          </cell>
          <cell r="Q74">
            <v>0</v>
          </cell>
          <cell r="R74">
            <v>0</v>
          </cell>
          <cell r="S74">
            <v>0</v>
          </cell>
          <cell r="T74">
            <v>0</v>
          </cell>
          <cell r="U74">
            <v>0</v>
          </cell>
          <cell r="V74">
            <v>0</v>
          </cell>
          <cell r="W74">
            <v>0</v>
          </cell>
          <cell r="X74">
            <v>0</v>
          </cell>
          <cell r="Y74">
            <v>0</v>
          </cell>
          <cell r="Z74">
            <v>0</v>
          </cell>
          <cell r="AA74">
            <v>0</v>
          </cell>
          <cell r="AB74">
            <v>0</v>
          </cell>
        </row>
        <row r="75">
          <cell r="D75">
            <v>0</v>
          </cell>
          <cell r="E75">
            <v>0</v>
          </cell>
          <cell r="F75">
            <v>0</v>
          </cell>
          <cell r="G75">
            <v>0</v>
          </cell>
          <cell r="H75">
            <v>0</v>
          </cell>
          <cell r="I75">
            <v>0</v>
          </cell>
          <cell r="J75">
            <v>0</v>
          </cell>
          <cell r="K75">
            <v>0</v>
          </cell>
          <cell r="L75">
            <v>0</v>
          </cell>
          <cell r="M75">
            <v>0</v>
          </cell>
          <cell r="N75">
            <v>0</v>
          </cell>
          <cell r="O75">
            <v>0</v>
          </cell>
          <cell r="P75">
            <v>305848.46999999997</v>
          </cell>
          <cell r="Q75">
            <v>38859.170000000042</v>
          </cell>
          <cell r="R75">
            <v>89814.020000000019</v>
          </cell>
          <cell r="S75">
            <v>200453.23000000004</v>
          </cell>
          <cell r="T75">
            <v>0</v>
          </cell>
          <cell r="U75">
            <v>0</v>
          </cell>
          <cell r="V75">
            <v>0</v>
          </cell>
          <cell r="W75">
            <v>0</v>
          </cell>
          <cell r="X75">
            <v>0</v>
          </cell>
          <cell r="Y75">
            <v>0</v>
          </cell>
          <cell r="Z75">
            <v>0</v>
          </cell>
          <cell r="AA75">
            <v>0</v>
          </cell>
          <cell r="AB75">
            <v>0</v>
          </cell>
        </row>
        <row r="76">
          <cell r="D76">
            <v>0</v>
          </cell>
          <cell r="E76">
            <v>0</v>
          </cell>
          <cell r="F76">
            <v>0</v>
          </cell>
          <cell r="G76">
            <v>0</v>
          </cell>
          <cell r="H76">
            <v>0</v>
          </cell>
          <cell r="I76">
            <v>0</v>
          </cell>
          <cell r="J76">
            <v>0</v>
          </cell>
          <cell r="K76">
            <v>0</v>
          </cell>
          <cell r="L76">
            <v>0</v>
          </cell>
          <cell r="M76">
            <v>0</v>
          </cell>
          <cell r="N76">
            <v>0</v>
          </cell>
          <cell r="O76">
            <v>0</v>
          </cell>
          <cell r="P76">
            <v>0</v>
          </cell>
          <cell r="Q76">
            <v>0</v>
          </cell>
          <cell r="R76">
            <v>0</v>
          </cell>
          <cell r="S76">
            <v>0</v>
          </cell>
          <cell r="T76">
            <v>0</v>
          </cell>
          <cell r="U76">
            <v>0</v>
          </cell>
          <cell r="V76">
            <v>0</v>
          </cell>
          <cell r="W76">
            <v>0</v>
          </cell>
          <cell r="X76">
            <v>0</v>
          </cell>
          <cell r="Y76">
            <v>0</v>
          </cell>
          <cell r="Z76">
            <v>0</v>
          </cell>
          <cell r="AA76">
            <v>0</v>
          </cell>
          <cell r="AB76">
            <v>0</v>
          </cell>
        </row>
        <row r="77">
          <cell r="D77">
            <v>0</v>
          </cell>
          <cell r="E77">
            <v>0</v>
          </cell>
          <cell r="F77">
            <v>0</v>
          </cell>
          <cell r="G77">
            <v>0</v>
          </cell>
          <cell r="H77">
            <v>0</v>
          </cell>
          <cell r="I77">
            <v>0</v>
          </cell>
          <cell r="J77">
            <v>0</v>
          </cell>
          <cell r="K77">
            <v>0</v>
          </cell>
          <cell r="L77">
            <v>0</v>
          </cell>
          <cell r="M77">
            <v>0</v>
          </cell>
          <cell r="N77">
            <v>0</v>
          </cell>
          <cell r="O77">
            <v>0</v>
          </cell>
          <cell r="P77">
            <v>0</v>
          </cell>
          <cell r="Q77">
            <v>0</v>
          </cell>
          <cell r="R77">
            <v>0</v>
          </cell>
          <cell r="S77">
            <v>0</v>
          </cell>
          <cell r="T77">
            <v>0</v>
          </cell>
          <cell r="U77">
            <v>0</v>
          </cell>
          <cell r="V77">
            <v>0</v>
          </cell>
          <cell r="W77">
            <v>0</v>
          </cell>
          <cell r="X77">
            <v>0</v>
          </cell>
          <cell r="Y77">
            <v>0</v>
          </cell>
          <cell r="Z77">
            <v>0</v>
          </cell>
          <cell r="AA77">
            <v>0</v>
          </cell>
          <cell r="AB77">
            <v>0</v>
          </cell>
        </row>
        <row r="78">
          <cell r="D78">
            <v>0</v>
          </cell>
          <cell r="E78">
            <v>0</v>
          </cell>
          <cell r="F78">
            <v>0</v>
          </cell>
          <cell r="G78">
            <v>0</v>
          </cell>
          <cell r="H78">
            <v>0</v>
          </cell>
          <cell r="I78">
            <v>0</v>
          </cell>
          <cell r="J78">
            <v>0</v>
          </cell>
          <cell r="K78">
            <v>0</v>
          </cell>
          <cell r="L78">
            <v>0</v>
          </cell>
          <cell r="M78">
            <v>0</v>
          </cell>
          <cell r="N78">
            <v>0</v>
          </cell>
          <cell r="O78">
            <v>0</v>
          </cell>
          <cell r="P78">
            <v>0</v>
          </cell>
          <cell r="Q78">
            <v>0</v>
          </cell>
          <cell r="R78">
            <v>0</v>
          </cell>
          <cell r="S78">
            <v>0</v>
          </cell>
          <cell r="T78">
            <v>0</v>
          </cell>
          <cell r="U78">
            <v>0</v>
          </cell>
          <cell r="V78">
            <v>0</v>
          </cell>
          <cell r="W78">
            <v>0</v>
          </cell>
          <cell r="X78">
            <v>0</v>
          </cell>
          <cell r="Y78">
            <v>0</v>
          </cell>
          <cell r="Z78">
            <v>0</v>
          </cell>
          <cell r="AA78">
            <v>0</v>
          </cell>
          <cell r="AB78">
            <v>0</v>
          </cell>
        </row>
        <row r="79">
          <cell r="D79">
            <v>0</v>
          </cell>
          <cell r="E79">
            <v>0</v>
          </cell>
          <cell r="F79">
            <v>0</v>
          </cell>
          <cell r="G79">
            <v>0</v>
          </cell>
          <cell r="H79">
            <v>0</v>
          </cell>
          <cell r="I79">
            <v>0</v>
          </cell>
          <cell r="J79">
            <v>0</v>
          </cell>
          <cell r="K79">
            <v>0</v>
          </cell>
          <cell r="L79">
            <v>0</v>
          </cell>
          <cell r="M79">
            <v>0</v>
          </cell>
          <cell r="N79">
            <v>0</v>
          </cell>
          <cell r="O79">
            <v>0</v>
          </cell>
          <cell r="P79">
            <v>0</v>
          </cell>
          <cell r="Q79">
            <v>0</v>
          </cell>
          <cell r="R79">
            <v>0</v>
          </cell>
          <cell r="S79">
            <v>0</v>
          </cell>
          <cell r="T79">
            <v>0</v>
          </cell>
          <cell r="U79">
            <v>0</v>
          </cell>
          <cell r="V79">
            <v>0</v>
          </cell>
          <cell r="W79">
            <v>0</v>
          </cell>
          <cell r="X79">
            <v>0</v>
          </cell>
          <cell r="Y79">
            <v>0</v>
          </cell>
          <cell r="Z79">
            <v>0</v>
          </cell>
          <cell r="AA79">
            <v>0</v>
          </cell>
          <cell r="AB79">
            <v>0</v>
          </cell>
        </row>
        <row r="80">
          <cell r="D80">
            <v>0</v>
          </cell>
          <cell r="E80">
            <v>0</v>
          </cell>
          <cell r="F80">
            <v>0</v>
          </cell>
          <cell r="G80">
            <v>0</v>
          </cell>
          <cell r="H80">
            <v>0</v>
          </cell>
          <cell r="I80">
            <v>0</v>
          </cell>
          <cell r="J80">
            <v>0</v>
          </cell>
          <cell r="K80">
            <v>0</v>
          </cell>
          <cell r="L80">
            <v>0</v>
          </cell>
          <cell r="M80">
            <v>0</v>
          </cell>
          <cell r="N80">
            <v>0</v>
          </cell>
          <cell r="O80">
            <v>0</v>
          </cell>
          <cell r="P80">
            <v>0</v>
          </cell>
          <cell r="Q80">
            <v>0</v>
          </cell>
          <cell r="R80">
            <v>0</v>
          </cell>
          <cell r="S80">
            <v>0</v>
          </cell>
          <cell r="T80">
            <v>0</v>
          </cell>
          <cell r="U80">
            <v>0</v>
          </cell>
          <cell r="V80">
            <v>0</v>
          </cell>
          <cell r="W80">
            <v>0</v>
          </cell>
          <cell r="X80">
            <v>0</v>
          </cell>
          <cell r="Y80">
            <v>0</v>
          </cell>
          <cell r="Z80">
            <v>0</v>
          </cell>
          <cell r="AA80">
            <v>0</v>
          </cell>
          <cell r="AB80">
            <v>0</v>
          </cell>
        </row>
        <row r="81">
          <cell r="D81">
            <v>0</v>
          </cell>
          <cell r="E81">
            <v>0</v>
          </cell>
          <cell r="F81">
            <v>0</v>
          </cell>
          <cell r="G81">
            <v>0</v>
          </cell>
          <cell r="H81">
            <v>0</v>
          </cell>
          <cell r="I81">
            <v>0</v>
          </cell>
          <cell r="J81">
            <v>0</v>
          </cell>
          <cell r="K81">
            <v>0</v>
          </cell>
          <cell r="L81">
            <v>0</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row>
        <row r="82">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39491.93</v>
          </cell>
          <cell r="T82">
            <v>0</v>
          </cell>
          <cell r="U82">
            <v>0</v>
          </cell>
          <cell r="V82">
            <v>0</v>
          </cell>
          <cell r="W82">
            <v>0</v>
          </cell>
          <cell r="X82">
            <v>0</v>
          </cell>
          <cell r="Y82">
            <v>0</v>
          </cell>
          <cell r="Z82">
            <v>0</v>
          </cell>
          <cell r="AA82">
            <v>0</v>
          </cell>
          <cell r="AB82">
            <v>0</v>
          </cell>
        </row>
        <row r="83">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0</v>
          </cell>
          <cell r="X83">
            <v>0</v>
          </cell>
          <cell r="Y83">
            <v>0</v>
          </cell>
          <cell r="Z83">
            <v>0</v>
          </cell>
          <cell r="AA83">
            <v>0</v>
          </cell>
          <cell r="AB83">
            <v>0</v>
          </cell>
        </row>
        <row r="84">
          <cell r="D84">
            <v>0</v>
          </cell>
          <cell r="E84">
            <v>0</v>
          </cell>
          <cell r="F84">
            <v>0</v>
          </cell>
          <cell r="G84">
            <v>0</v>
          </cell>
          <cell r="H84">
            <v>0</v>
          </cell>
          <cell r="I84">
            <v>0</v>
          </cell>
          <cell r="J84">
            <v>0</v>
          </cell>
          <cell r="K84">
            <v>0</v>
          </cell>
          <cell r="L84">
            <v>0</v>
          </cell>
          <cell r="M84">
            <v>0</v>
          </cell>
          <cell r="N84">
            <v>0</v>
          </cell>
          <cell r="O84">
            <v>0</v>
          </cell>
          <cell r="P84">
            <v>9902.2999999999993</v>
          </cell>
          <cell r="Q84">
            <v>0</v>
          </cell>
          <cell r="R84">
            <v>0</v>
          </cell>
          <cell r="S84">
            <v>0</v>
          </cell>
          <cell r="T84">
            <v>0</v>
          </cell>
          <cell r="U84">
            <v>0</v>
          </cell>
          <cell r="V84">
            <v>0</v>
          </cell>
          <cell r="W84">
            <v>0</v>
          </cell>
          <cell r="X84">
            <v>0</v>
          </cell>
          <cell r="Y84">
            <v>0</v>
          </cell>
          <cell r="Z84">
            <v>0</v>
          </cell>
          <cell r="AA84">
            <v>0</v>
          </cell>
          <cell r="AB84">
            <v>0</v>
          </cell>
        </row>
        <row r="85">
          <cell r="D85">
            <v>0</v>
          </cell>
          <cell r="E85">
            <v>0</v>
          </cell>
          <cell r="F85">
            <v>0</v>
          </cell>
          <cell r="G85">
            <v>0</v>
          </cell>
          <cell r="H85">
            <v>0</v>
          </cell>
          <cell r="I85">
            <v>0</v>
          </cell>
          <cell r="J85">
            <v>0</v>
          </cell>
          <cell r="K85">
            <v>0</v>
          </cell>
          <cell r="L85">
            <v>0</v>
          </cell>
          <cell r="M85">
            <v>0</v>
          </cell>
          <cell r="N85">
            <v>0</v>
          </cell>
          <cell r="O85">
            <v>0</v>
          </cell>
          <cell r="P85">
            <v>0</v>
          </cell>
          <cell r="Q85">
            <v>0</v>
          </cell>
          <cell r="R85">
            <v>0</v>
          </cell>
          <cell r="S85">
            <v>0</v>
          </cell>
          <cell r="T85">
            <v>0</v>
          </cell>
          <cell r="U85">
            <v>0</v>
          </cell>
          <cell r="V85">
            <v>0</v>
          </cell>
          <cell r="W85">
            <v>0</v>
          </cell>
          <cell r="X85">
            <v>0</v>
          </cell>
          <cell r="Y85">
            <v>0</v>
          </cell>
          <cell r="Z85">
            <v>0</v>
          </cell>
          <cell r="AA85">
            <v>0</v>
          </cell>
          <cell r="AB85">
            <v>0</v>
          </cell>
        </row>
        <row r="86">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0</v>
          </cell>
          <cell r="AA86">
            <v>0</v>
          </cell>
          <cell r="AB86">
            <v>0</v>
          </cell>
        </row>
        <row r="87">
          <cell r="D87">
            <v>0</v>
          </cell>
          <cell r="E87">
            <v>0</v>
          </cell>
          <cell r="F87">
            <v>0</v>
          </cell>
          <cell r="G87">
            <v>0</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0</v>
          </cell>
          <cell r="X87">
            <v>0</v>
          </cell>
          <cell r="Y87">
            <v>0</v>
          </cell>
          <cell r="Z87">
            <v>0</v>
          </cell>
          <cell r="AA87">
            <v>0</v>
          </cell>
          <cell r="AB87">
            <v>0</v>
          </cell>
        </row>
        <row r="88">
          <cell r="D88">
            <v>0</v>
          </cell>
          <cell r="E88">
            <v>0</v>
          </cell>
          <cell r="F88">
            <v>0</v>
          </cell>
          <cell r="G88">
            <v>0</v>
          </cell>
          <cell r="H88">
            <v>0</v>
          </cell>
          <cell r="I88">
            <v>0</v>
          </cell>
          <cell r="J88">
            <v>0</v>
          </cell>
          <cell r="K88">
            <v>0</v>
          </cell>
          <cell r="L88">
            <v>0</v>
          </cell>
          <cell r="M88">
            <v>0</v>
          </cell>
          <cell r="N88">
            <v>0</v>
          </cell>
          <cell r="O88">
            <v>0</v>
          </cell>
          <cell r="P88">
            <v>0</v>
          </cell>
          <cell r="Q88">
            <v>0</v>
          </cell>
          <cell r="R88">
            <v>0</v>
          </cell>
          <cell r="S88">
            <v>0</v>
          </cell>
          <cell r="T88">
            <v>0</v>
          </cell>
          <cell r="U88">
            <v>0</v>
          </cell>
          <cell r="V88">
            <v>0</v>
          </cell>
          <cell r="W88">
            <v>0</v>
          </cell>
          <cell r="X88">
            <v>0</v>
          </cell>
          <cell r="Y88">
            <v>0</v>
          </cell>
          <cell r="Z88">
            <v>0</v>
          </cell>
          <cell r="AA88">
            <v>0</v>
          </cell>
          <cell r="AB88">
            <v>0</v>
          </cell>
        </row>
        <row r="89">
          <cell r="D89">
            <v>0</v>
          </cell>
          <cell r="E89">
            <v>0</v>
          </cell>
          <cell r="F89">
            <v>0</v>
          </cell>
          <cell r="G89">
            <v>0</v>
          </cell>
          <cell r="H89">
            <v>0</v>
          </cell>
          <cell r="I89">
            <v>0</v>
          </cell>
          <cell r="J89">
            <v>0</v>
          </cell>
          <cell r="K89">
            <v>0</v>
          </cell>
          <cell r="L89">
            <v>0</v>
          </cell>
          <cell r="M89">
            <v>0</v>
          </cell>
          <cell r="N89">
            <v>0</v>
          </cell>
          <cell r="O89">
            <v>0</v>
          </cell>
          <cell r="P89">
            <v>0</v>
          </cell>
          <cell r="Q89">
            <v>0</v>
          </cell>
          <cell r="R89">
            <v>0</v>
          </cell>
          <cell r="S89">
            <v>0</v>
          </cell>
          <cell r="T89">
            <v>0</v>
          </cell>
          <cell r="U89">
            <v>0</v>
          </cell>
          <cell r="V89">
            <v>0</v>
          </cell>
          <cell r="W89">
            <v>0</v>
          </cell>
          <cell r="X89">
            <v>0</v>
          </cell>
          <cell r="Y89">
            <v>0</v>
          </cell>
          <cell r="Z89">
            <v>0</v>
          </cell>
          <cell r="AA89">
            <v>0</v>
          </cell>
          <cell r="AB89">
            <v>0</v>
          </cell>
        </row>
        <row r="90">
          <cell r="D90">
            <v>0</v>
          </cell>
          <cell r="E90">
            <v>0</v>
          </cell>
          <cell r="F90">
            <v>0</v>
          </cell>
          <cell r="G90">
            <v>0</v>
          </cell>
          <cell r="H90">
            <v>0</v>
          </cell>
          <cell r="I90">
            <v>0</v>
          </cell>
          <cell r="J90">
            <v>0</v>
          </cell>
          <cell r="K90">
            <v>0</v>
          </cell>
          <cell r="L90">
            <v>0</v>
          </cell>
          <cell r="M90">
            <v>0</v>
          </cell>
          <cell r="N90">
            <v>0</v>
          </cell>
          <cell r="O90">
            <v>0</v>
          </cell>
          <cell r="P90">
            <v>0</v>
          </cell>
          <cell r="Q90">
            <v>0</v>
          </cell>
          <cell r="R90">
            <v>0</v>
          </cell>
          <cell r="S90">
            <v>0</v>
          </cell>
          <cell r="T90">
            <v>0</v>
          </cell>
          <cell r="U90">
            <v>0</v>
          </cell>
          <cell r="V90">
            <v>0</v>
          </cell>
          <cell r="W90">
            <v>0</v>
          </cell>
          <cell r="X90">
            <v>0</v>
          </cell>
          <cell r="Y90">
            <v>0</v>
          </cell>
          <cell r="Z90">
            <v>0</v>
          </cell>
          <cell r="AA90">
            <v>0</v>
          </cell>
          <cell r="AB90">
            <v>0</v>
          </cell>
        </row>
        <row r="91">
          <cell r="D91">
            <v>0</v>
          </cell>
          <cell r="E91">
            <v>0</v>
          </cell>
          <cell r="F91">
            <v>0</v>
          </cell>
          <cell r="G91">
            <v>0</v>
          </cell>
          <cell r="H91">
            <v>0</v>
          </cell>
          <cell r="I91">
            <v>0</v>
          </cell>
          <cell r="J91">
            <v>0</v>
          </cell>
          <cell r="K91">
            <v>0</v>
          </cell>
          <cell r="L91">
            <v>0</v>
          </cell>
          <cell r="M91">
            <v>0</v>
          </cell>
          <cell r="N91">
            <v>0</v>
          </cell>
          <cell r="O91">
            <v>0</v>
          </cell>
          <cell r="P91">
            <v>0</v>
          </cell>
          <cell r="Q91">
            <v>0</v>
          </cell>
          <cell r="R91">
            <v>0</v>
          </cell>
          <cell r="S91">
            <v>0</v>
          </cell>
          <cell r="T91">
            <v>0</v>
          </cell>
          <cell r="U91">
            <v>0</v>
          </cell>
          <cell r="V91">
            <v>0</v>
          </cell>
          <cell r="W91">
            <v>0</v>
          </cell>
          <cell r="X91">
            <v>0</v>
          </cell>
          <cell r="Y91">
            <v>0</v>
          </cell>
          <cell r="Z91">
            <v>0</v>
          </cell>
          <cell r="AA91">
            <v>0</v>
          </cell>
          <cell r="AB91">
            <v>0</v>
          </cell>
        </row>
        <row r="92">
          <cell r="D92">
            <v>0</v>
          </cell>
          <cell r="E92">
            <v>0</v>
          </cell>
          <cell r="F92">
            <v>0</v>
          </cell>
          <cell r="G92">
            <v>0</v>
          </cell>
          <cell r="H92">
            <v>0</v>
          </cell>
          <cell r="I92">
            <v>0</v>
          </cell>
          <cell r="J92">
            <v>0</v>
          </cell>
          <cell r="K92">
            <v>0</v>
          </cell>
          <cell r="L92">
            <v>0</v>
          </cell>
          <cell r="M92">
            <v>0</v>
          </cell>
          <cell r="N92">
            <v>0</v>
          </cell>
          <cell r="O92">
            <v>0</v>
          </cell>
          <cell r="P92">
            <v>0</v>
          </cell>
          <cell r="Q92">
            <v>0</v>
          </cell>
          <cell r="R92">
            <v>0</v>
          </cell>
          <cell r="S92">
            <v>0</v>
          </cell>
          <cell r="T92">
            <v>0</v>
          </cell>
          <cell r="U92">
            <v>0</v>
          </cell>
          <cell r="V92">
            <v>0</v>
          </cell>
          <cell r="W92">
            <v>0</v>
          </cell>
          <cell r="X92">
            <v>0</v>
          </cell>
          <cell r="Y92">
            <v>0</v>
          </cell>
          <cell r="Z92">
            <v>0</v>
          </cell>
          <cell r="AA92">
            <v>0</v>
          </cell>
          <cell r="AB92">
            <v>0</v>
          </cell>
        </row>
        <row r="93">
          <cell r="D93">
            <v>0</v>
          </cell>
          <cell r="E93">
            <v>0</v>
          </cell>
          <cell r="F93">
            <v>0</v>
          </cell>
          <cell r="G93">
            <v>0</v>
          </cell>
          <cell r="H93">
            <v>0</v>
          </cell>
          <cell r="I93">
            <v>0</v>
          </cell>
          <cell r="J93">
            <v>0</v>
          </cell>
          <cell r="K93">
            <v>0</v>
          </cell>
          <cell r="L93">
            <v>0</v>
          </cell>
          <cell r="M93">
            <v>0</v>
          </cell>
          <cell r="N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row>
        <row r="94">
          <cell r="D94">
            <v>0</v>
          </cell>
          <cell r="E94">
            <v>0</v>
          </cell>
          <cell r="F94">
            <v>0</v>
          </cell>
          <cell r="G94">
            <v>0</v>
          </cell>
          <cell r="H94">
            <v>0</v>
          </cell>
          <cell r="I94">
            <v>0</v>
          </cell>
          <cell r="J94">
            <v>0</v>
          </cell>
          <cell r="K94">
            <v>0</v>
          </cell>
          <cell r="L94">
            <v>0</v>
          </cell>
          <cell r="M94">
            <v>0</v>
          </cell>
          <cell r="N94">
            <v>0</v>
          </cell>
          <cell r="O94">
            <v>0</v>
          </cell>
          <cell r="P94">
            <v>-298984.23</v>
          </cell>
          <cell r="Q94">
            <v>-80146.739999999991</v>
          </cell>
          <cell r="R94">
            <v>-199139.7</v>
          </cell>
          <cell r="S94">
            <v>-379215.41000000003</v>
          </cell>
          <cell r="T94">
            <v>0</v>
          </cell>
          <cell r="U94">
            <v>0</v>
          </cell>
          <cell r="V94">
            <v>0</v>
          </cell>
          <cell r="W94">
            <v>0</v>
          </cell>
          <cell r="X94">
            <v>0</v>
          </cell>
          <cell r="Y94">
            <v>0</v>
          </cell>
          <cell r="Z94">
            <v>0</v>
          </cell>
          <cell r="AA94">
            <v>0</v>
          </cell>
          <cell r="AB94">
            <v>0</v>
          </cell>
        </row>
        <row r="95">
          <cell r="D95">
            <v>0</v>
          </cell>
          <cell r="E95">
            <v>0</v>
          </cell>
          <cell r="F95">
            <v>0</v>
          </cell>
          <cell r="G95">
            <v>0</v>
          </cell>
          <cell r="H95">
            <v>0</v>
          </cell>
          <cell r="I95">
            <v>0</v>
          </cell>
          <cell r="J95">
            <v>0</v>
          </cell>
          <cell r="K95">
            <v>0</v>
          </cell>
          <cell r="L95">
            <v>0</v>
          </cell>
          <cell r="M95">
            <v>0</v>
          </cell>
          <cell r="N95">
            <v>0</v>
          </cell>
          <cell r="O95">
            <v>0</v>
          </cell>
          <cell r="P95">
            <v>0</v>
          </cell>
          <cell r="Q95">
            <v>0</v>
          </cell>
          <cell r="R95">
            <v>0</v>
          </cell>
          <cell r="S95">
            <v>0</v>
          </cell>
          <cell r="T95">
            <v>0</v>
          </cell>
          <cell r="U95">
            <v>0</v>
          </cell>
          <cell r="V95">
            <v>0</v>
          </cell>
          <cell r="W95">
            <v>0</v>
          </cell>
          <cell r="X95">
            <v>0</v>
          </cell>
          <cell r="Y95">
            <v>0</v>
          </cell>
          <cell r="Z95">
            <v>0</v>
          </cell>
          <cell r="AA95">
            <v>0</v>
          </cell>
          <cell r="AB95">
            <v>0</v>
          </cell>
        </row>
        <row r="96">
          <cell r="D96">
            <v>0</v>
          </cell>
          <cell r="E96">
            <v>0</v>
          </cell>
          <cell r="F96">
            <v>0</v>
          </cell>
          <cell r="G96">
            <v>0</v>
          </cell>
          <cell r="H96">
            <v>0</v>
          </cell>
          <cell r="I96">
            <v>0</v>
          </cell>
          <cell r="J96">
            <v>0</v>
          </cell>
          <cell r="K96">
            <v>0</v>
          </cell>
          <cell r="L96">
            <v>0</v>
          </cell>
          <cell r="M96">
            <v>0</v>
          </cell>
          <cell r="N96">
            <v>0</v>
          </cell>
          <cell r="O96">
            <v>0</v>
          </cell>
          <cell r="P96">
            <v>0</v>
          </cell>
          <cell r="Q96">
            <v>0</v>
          </cell>
          <cell r="R96">
            <v>0</v>
          </cell>
          <cell r="S96">
            <v>0</v>
          </cell>
          <cell r="T96">
            <v>0</v>
          </cell>
          <cell r="U96">
            <v>0</v>
          </cell>
          <cell r="V96">
            <v>0</v>
          </cell>
          <cell r="W96">
            <v>0</v>
          </cell>
          <cell r="X96">
            <v>0</v>
          </cell>
          <cell r="Y96">
            <v>0</v>
          </cell>
          <cell r="Z96">
            <v>0</v>
          </cell>
          <cell r="AA96">
            <v>0</v>
          </cell>
          <cell r="AB96">
            <v>0</v>
          </cell>
        </row>
        <row r="97">
          <cell r="D97">
            <v>0</v>
          </cell>
          <cell r="E97">
            <v>0</v>
          </cell>
          <cell r="F97">
            <v>0</v>
          </cell>
          <cell r="G97">
            <v>0</v>
          </cell>
          <cell r="H97">
            <v>0</v>
          </cell>
          <cell r="I97">
            <v>0</v>
          </cell>
          <cell r="J97">
            <v>0</v>
          </cell>
          <cell r="K97">
            <v>0</v>
          </cell>
          <cell r="L97">
            <v>0</v>
          </cell>
          <cell r="M97">
            <v>0</v>
          </cell>
          <cell r="N97">
            <v>0</v>
          </cell>
          <cell r="O97">
            <v>0</v>
          </cell>
          <cell r="P97">
            <v>0</v>
          </cell>
          <cell r="Q97">
            <v>0</v>
          </cell>
          <cell r="R97">
            <v>0</v>
          </cell>
          <cell r="S97">
            <v>0</v>
          </cell>
          <cell r="T97">
            <v>0</v>
          </cell>
          <cell r="U97">
            <v>0</v>
          </cell>
          <cell r="V97">
            <v>0</v>
          </cell>
          <cell r="W97">
            <v>0</v>
          </cell>
          <cell r="X97">
            <v>0</v>
          </cell>
          <cell r="Y97">
            <v>0</v>
          </cell>
          <cell r="Z97">
            <v>0</v>
          </cell>
          <cell r="AA97">
            <v>0</v>
          </cell>
          <cell r="AB97">
            <v>0</v>
          </cell>
        </row>
        <row r="98">
          <cell r="D98">
            <v>0</v>
          </cell>
          <cell r="E98">
            <v>0</v>
          </cell>
          <cell r="F98">
            <v>0</v>
          </cell>
          <cell r="G98">
            <v>0</v>
          </cell>
          <cell r="H98">
            <v>0</v>
          </cell>
          <cell r="I98">
            <v>0</v>
          </cell>
          <cell r="J98">
            <v>0</v>
          </cell>
          <cell r="K98">
            <v>0</v>
          </cell>
          <cell r="L98">
            <v>0</v>
          </cell>
          <cell r="M98">
            <v>0</v>
          </cell>
          <cell r="N98">
            <v>0</v>
          </cell>
          <cell r="O98">
            <v>0</v>
          </cell>
          <cell r="P98">
            <v>0</v>
          </cell>
          <cell r="Q98">
            <v>0</v>
          </cell>
          <cell r="R98">
            <v>0</v>
          </cell>
          <cell r="S98">
            <v>0</v>
          </cell>
          <cell r="T98">
            <v>0</v>
          </cell>
          <cell r="U98">
            <v>0</v>
          </cell>
          <cell r="V98">
            <v>0</v>
          </cell>
          <cell r="W98">
            <v>0</v>
          </cell>
          <cell r="X98">
            <v>0</v>
          </cell>
          <cell r="Y98">
            <v>0</v>
          </cell>
          <cell r="Z98">
            <v>0</v>
          </cell>
          <cell r="AA98">
            <v>0</v>
          </cell>
          <cell r="AB98">
            <v>0</v>
          </cell>
        </row>
        <row r="99">
          <cell r="D99">
            <v>0</v>
          </cell>
          <cell r="E99">
            <v>0</v>
          </cell>
          <cell r="F99">
            <v>0</v>
          </cell>
          <cell r="G99">
            <v>0</v>
          </cell>
          <cell r="H99">
            <v>0</v>
          </cell>
          <cell r="I99">
            <v>0</v>
          </cell>
          <cell r="J99">
            <v>0</v>
          </cell>
          <cell r="K99">
            <v>0</v>
          </cell>
          <cell r="L99">
            <v>0</v>
          </cell>
          <cell r="M99">
            <v>0</v>
          </cell>
          <cell r="N99">
            <v>0</v>
          </cell>
          <cell r="O99">
            <v>0</v>
          </cell>
          <cell r="P99">
            <v>0</v>
          </cell>
          <cell r="Q99">
            <v>0</v>
          </cell>
          <cell r="R99">
            <v>0</v>
          </cell>
          <cell r="S99">
            <v>0</v>
          </cell>
          <cell r="T99">
            <v>0</v>
          </cell>
          <cell r="U99">
            <v>0</v>
          </cell>
          <cell r="V99">
            <v>0</v>
          </cell>
          <cell r="W99">
            <v>0</v>
          </cell>
          <cell r="X99">
            <v>0</v>
          </cell>
          <cell r="Y99">
            <v>0</v>
          </cell>
          <cell r="Z99">
            <v>0</v>
          </cell>
          <cell r="AA99">
            <v>0</v>
          </cell>
          <cell r="AB99">
            <v>0</v>
          </cell>
        </row>
        <row r="100">
          <cell r="D100">
            <v>0</v>
          </cell>
          <cell r="E100">
            <v>0</v>
          </cell>
          <cell r="F100">
            <v>0</v>
          </cell>
          <cell r="G100">
            <v>0</v>
          </cell>
          <cell r="H100">
            <v>0</v>
          </cell>
          <cell r="I100">
            <v>0</v>
          </cell>
          <cell r="J100">
            <v>0</v>
          </cell>
          <cell r="K100">
            <v>0</v>
          </cell>
          <cell r="L100">
            <v>0</v>
          </cell>
          <cell r="M100">
            <v>0</v>
          </cell>
          <cell r="N100">
            <v>0</v>
          </cell>
          <cell r="O100">
            <v>0</v>
          </cell>
          <cell r="P100">
            <v>0</v>
          </cell>
          <cell r="Q100">
            <v>0</v>
          </cell>
          <cell r="R100">
            <v>0</v>
          </cell>
          <cell r="S100">
            <v>0</v>
          </cell>
          <cell r="T100">
            <v>0</v>
          </cell>
          <cell r="U100">
            <v>0</v>
          </cell>
          <cell r="V100">
            <v>0</v>
          </cell>
          <cell r="W100">
            <v>0</v>
          </cell>
          <cell r="X100">
            <v>0</v>
          </cell>
          <cell r="Y100">
            <v>0</v>
          </cell>
          <cell r="Z100">
            <v>0</v>
          </cell>
          <cell r="AA100">
            <v>0</v>
          </cell>
          <cell r="AB100">
            <v>0</v>
          </cell>
        </row>
        <row r="101">
          <cell r="D101">
            <v>0</v>
          </cell>
          <cell r="E101">
            <v>0</v>
          </cell>
          <cell r="F101">
            <v>0</v>
          </cell>
          <cell r="G101">
            <v>0</v>
          </cell>
          <cell r="H101">
            <v>0</v>
          </cell>
          <cell r="I101">
            <v>0</v>
          </cell>
          <cell r="J101">
            <v>0</v>
          </cell>
          <cell r="K101">
            <v>0</v>
          </cell>
          <cell r="L101">
            <v>0</v>
          </cell>
          <cell r="M101">
            <v>0</v>
          </cell>
          <cell r="N101">
            <v>0</v>
          </cell>
          <cell r="O101">
            <v>0</v>
          </cell>
          <cell r="P101">
            <v>0</v>
          </cell>
          <cell r="Q101">
            <v>0</v>
          </cell>
          <cell r="R101">
            <v>0</v>
          </cell>
          <cell r="S101">
            <v>0</v>
          </cell>
          <cell r="T101">
            <v>0</v>
          </cell>
          <cell r="U101">
            <v>0</v>
          </cell>
          <cell r="V101">
            <v>0</v>
          </cell>
          <cell r="W101">
            <v>0</v>
          </cell>
          <cell r="X101">
            <v>0</v>
          </cell>
          <cell r="Y101">
            <v>0</v>
          </cell>
          <cell r="Z101">
            <v>0</v>
          </cell>
          <cell r="AA101">
            <v>0</v>
          </cell>
          <cell r="AB101">
            <v>0</v>
          </cell>
        </row>
        <row r="102">
          <cell r="D102">
            <v>0</v>
          </cell>
          <cell r="E102">
            <v>0</v>
          </cell>
          <cell r="F102">
            <v>0</v>
          </cell>
          <cell r="G102">
            <v>0</v>
          </cell>
          <cell r="H102">
            <v>0</v>
          </cell>
          <cell r="I102">
            <v>0</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row>
        <row r="103">
          <cell r="D103">
            <v>0</v>
          </cell>
          <cell r="E103">
            <v>0</v>
          </cell>
          <cell r="F103">
            <v>0</v>
          </cell>
          <cell r="G103">
            <v>0</v>
          </cell>
          <cell r="H103">
            <v>0</v>
          </cell>
          <cell r="I103">
            <v>0</v>
          </cell>
          <cell r="J103">
            <v>0</v>
          </cell>
          <cell r="K103">
            <v>0</v>
          </cell>
          <cell r="L103">
            <v>0</v>
          </cell>
          <cell r="M103">
            <v>0</v>
          </cell>
          <cell r="N103">
            <v>0</v>
          </cell>
          <cell r="O103">
            <v>0</v>
          </cell>
          <cell r="P103">
            <v>0</v>
          </cell>
          <cell r="Q103">
            <v>0</v>
          </cell>
          <cell r="R103">
            <v>0</v>
          </cell>
          <cell r="S103">
            <v>0</v>
          </cell>
          <cell r="T103">
            <v>0</v>
          </cell>
          <cell r="U103">
            <v>0</v>
          </cell>
          <cell r="V103">
            <v>0</v>
          </cell>
          <cell r="W103">
            <v>0</v>
          </cell>
          <cell r="X103">
            <v>0</v>
          </cell>
          <cell r="Y103">
            <v>0</v>
          </cell>
          <cell r="Z103">
            <v>0</v>
          </cell>
          <cell r="AA103">
            <v>0</v>
          </cell>
          <cell r="AB103">
            <v>0</v>
          </cell>
        </row>
        <row r="104">
          <cell r="D104">
            <v>0</v>
          </cell>
          <cell r="E104">
            <v>0</v>
          </cell>
          <cell r="F104">
            <v>0</v>
          </cell>
          <cell r="G104">
            <v>0</v>
          </cell>
          <cell r="H104">
            <v>0</v>
          </cell>
          <cell r="I104">
            <v>0</v>
          </cell>
          <cell r="J104">
            <v>0</v>
          </cell>
          <cell r="K104">
            <v>0</v>
          </cell>
          <cell r="L104">
            <v>0</v>
          </cell>
          <cell r="M104">
            <v>0</v>
          </cell>
          <cell r="N104">
            <v>0</v>
          </cell>
          <cell r="O104">
            <v>0</v>
          </cell>
          <cell r="P104">
            <v>0</v>
          </cell>
          <cell r="Q104">
            <v>0</v>
          </cell>
          <cell r="R104">
            <v>0</v>
          </cell>
          <cell r="S104">
            <v>0</v>
          </cell>
          <cell r="T104">
            <v>0</v>
          </cell>
          <cell r="U104">
            <v>0</v>
          </cell>
          <cell r="V104">
            <v>0</v>
          </cell>
          <cell r="W104">
            <v>0</v>
          </cell>
          <cell r="X104">
            <v>0</v>
          </cell>
          <cell r="Y104">
            <v>0</v>
          </cell>
          <cell r="Z104">
            <v>0</v>
          </cell>
          <cell r="AA104">
            <v>0</v>
          </cell>
          <cell r="AB104">
            <v>0</v>
          </cell>
        </row>
        <row r="105">
          <cell r="D105">
            <v>0</v>
          </cell>
          <cell r="E105">
            <v>0</v>
          </cell>
          <cell r="F105">
            <v>0</v>
          </cell>
          <cell r="G105">
            <v>0</v>
          </cell>
          <cell r="H105">
            <v>0</v>
          </cell>
          <cell r="I105">
            <v>0</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row>
        <row r="106">
          <cell r="D106">
            <v>0</v>
          </cell>
          <cell r="E106">
            <v>0</v>
          </cell>
          <cell r="F106">
            <v>0</v>
          </cell>
          <cell r="G106">
            <v>0</v>
          </cell>
          <cell r="H106">
            <v>0</v>
          </cell>
          <cell r="I106">
            <v>0</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row>
        <row r="107">
          <cell r="D107">
            <v>0</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row>
        <row r="108">
          <cell r="D108">
            <v>0</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row>
      </sheetData>
      <sheetData sheetId="39">
        <row r="3">
          <cell r="AD3">
            <v>1100</v>
          </cell>
        </row>
      </sheetData>
      <sheetData sheetId="40">
        <row r="7">
          <cell r="AG7">
            <v>0</v>
          </cell>
        </row>
      </sheetData>
      <sheetData sheetId="41">
        <row r="3">
          <cell r="D3">
            <v>0</v>
          </cell>
        </row>
      </sheetData>
      <sheetData sheetId="42">
        <row r="3">
          <cell r="AD3">
            <v>30</v>
          </cell>
        </row>
      </sheetData>
      <sheetData sheetId="43"/>
      <sheetData sheetId="44"/>
      <sheetData sheetId="45">
        <row r="4">
          <cell r="D4">
            <v>0</v>
          </cell>
        </row>
      </sheetData>
      <sheetData sheetId="46"/>
      <sheetData sheetId="47">
        <row r="8">
          <cell r="A8" t="str">
            <v>bank of america</v>
          </cell>
        </row>
      </sheetData>
      <sheetData sheetId="48"/>
      <sheetData sheetId="49"/>
      <sheetData sheetId="50"/>
      <sheetData sheetId="51">
        <row r="54">
          <cell r="F54">
            <v>1</v>
          </cell>
        </row>
      </sheetData>
      <sheetData sheetId="52">
        <row r="6">
          <cell r="C6">
            <v>0</v>
          </cell>
        </row>
      </sheetData>
      <sheetData sheetId="53"/>
      <sheetData sheetId="54"/>
      <sheetData sheetId="55"/>
      <sheetData sheetId="56">
        <row r="118">
          <cell r="E118">
            <v>1</v>
          </cell>
        </row>
      </sheetData>
      <sheetData sheetId="57"/>
      <sheetData sheetId="58"/>
      <sheetData sheetId="59"/>
      <sheetData sheetId="60"/>
      <sheetData sheetId="61">
        <row r="4">
          <cell r="E4">
            <v>13</v>
          </cell>
        </row>
      </sheetData>
      <sheetData sheetId="62">
        <row r="4">
          <cell r="E4">
            <v>13</v>
          </cell>
        </row>
      </sheetData>
      <sheetData sheetId="63">
        <row r="4">
          <cell r="E4">
            <v>13</v>
          </cell>
        </row>
      </sheetData>
      <sheetData sheetId="64">
        <row r="4">
          <cell r="E4">
            <v>13</v>
          </cell>
        </row>
      </sheetData>
      <sheetData sheetId="65">
        <row r="4">
          <cell r="E4">
            <v>13</v>
          </cell>
        </row>
      </sheetData>
      <sheetData sheetId="66">
        <row r="4">
          <cell r="E4">
            <v>13</v>
          </cell>
        </row>
      </sheetData>
      <sheetData sheetId="67">
        <row r="4">
          <cell r="E4">
            <v>13</v>
          </cell>
          <cell r="F4">
            <v>14</v>
          </cell>
          <cell r="G4">
            <v>15</v>
          </cell>
          <cell r="H4">
            <v>16</v>
          </cell>
          <cell r="I4">
            <v>17</v>
          </cell>
          <cell r="J4">
            <v>18</v>
          </cell>
          <cell r="K4">
            <v>19</v>
          </cell>
          <cell r="L4">
            <v>20</v>
          </cell>
          <cell r="M4">
            <v>21</v>
          </cell>
          <cell r="N4">
            <v>22</v>
          </cell>
          <cell r="O4">
            <v>23</v>
          </cell>
          <cell r="P4">
            <v>24</v>
          </cell>
        </row>
        <row r="5">
          <cell r="E5" t="str">
            <v>Jan</v>
          </cell>
          <cell r="F5" t="str">
            <v>Feb</v>
          </cell>
          <cell r="G5" t="str">
            <v>March</v>
          </cell>
          <cell r="H5" t="str">
            <v>April</v>
          </cell>
          <cell r="I5" t="str">
            <v>May</v>
          </cell>
          <cell r="J5" t="str">
            <v>June</v>
          </cell>
          <cell r="K5" t="str">
            <v>July</v>
          </cell>
          <cell r="L5" t="str">
            <v>August</v>
          </cell>
          <cell r="M5" t="str">
            <v>September</v>
          </cell>
          <cell r="N5" t="str">
            <v>October</v>
          </cell>
          <cell r="O5" t="str">
            <v>November</v>
          </cell>
          <cell r="P5" t="str">
            <v>December</v>
          </cell>
        </row>
        <row r="6">
          <cell r="E6" t="str">
            <v>£</v>
          </cell>
          <cell r="F6" t="str">
            <v>£</v>
          </cell>
          <cell r="G6" t="str">
            <v>£</v>
          </cell>
          <cell r="H6" t="str">
            <v>£</v>
          </cell>
          <cell r="I6" t="str">
            <v>£</v>
          </cell>
          <cell r="J6" t="str">
            <v>£</v>
          </cell>
          <cell r="K6" t="str">
            <v>£</v>
          </cell>
          <cell r="L6" t="str">
            <v>£</v>
          </cell>
          <cell r="M6" t="str">
            <v>£</v>
          </cell>
          <cell r="N6" t="str">
            <v>£</v>
          </cell>
          <cell r="O6" t="str">
            <v>£</v>
          </cell>
          <cell r="P6" t="str">
            <v>£</v>
          </cell>
        </row>
        <row r="7">
          <cell r="E7">
            <v>0</v>
          </cell>
          <cell r="F7">
            <v>0</v>
          </cell>
          <cell r="H7">
            <v>0</v>
          </cell>
          <cell r="I7">
            <v>0</v>
          </cell>
          <cell r="K7">
            <v>0</v>
          </cell>
          <cell r="L7">
            <v>0</v>
          </cell>
          <cell r="N7">
            <v>0</v>
          </cell>
          <cell r="O7">
            <v>0</v>
          </cell>
        </row>
        <row r="8">
          <cell r="E8">
            <v>0</v>
          </cell>
          <cell r="F8">
            <v>0</v>
          </cell>
          <cell r="G8">
            <v>0</v>
          </cell>
          <cell r="H8">
            <v>0</v>
          </cell>
          <cell r="I8">
            <v>0</v>
          </cell>
          <cell r="J8">
            <v>0</v>
          </cell>
          <cell r="K8">
            <v>0</v>
          </cell>
          <cell r="L8">
            <v>0</v>
          </cell>
          <cell r="M8">
            <v>0</v>
          </cell>
          <cell r="N8">
            <v>0</v>
          </cell>
          <cell r="O8">
            <v>0</v>
          </cell>
          <cell r="P8">
            <v>0</v>
          </cell>
        </row>
        <row r="9">
          <cell r="E9">
            <v>0</v>
          </cell>
          <cell r="F9">
            <v>0</v>
          </cell>
          <cell r="G9">
            <v>0</v>
          </cell>
          <cell r="H9">
            <v>0</v>
          </cell>
          <cell r="I9">
            <v>0</v>
          </cell>
          <cell r="J9">
            <v>0</v>
          </cell>
          <cell r="K9">
            <v>0</v>
          </cell>
          <cell r="L9">
            <v>0</v>
          </cell>
          <cell r="M9">
            <v>0</v>
          </cell>
          <cell r="N9">
            <v>0</v>
          </cell>
          <cell r="O9">
            <v>0</v>
          </cell>
          <cell r="P9">
            <v>0</v>
          </cell>
        </row>
        <row r="10">
          <cell r="E10">
            <v>0</v>
          </cell>
          <cell r="F10">
            <v>0</v>
          </cell>
          <cell r="G10">
            <v>0</v>
          </cell>
          <cell r="H10">
            <v>0</v>
          </cell>
          <cell r="I10">
            <v>0</v>
          </cell>
          <cell r="J10">
            <v>0</v>
          </cell>
          <cell r="K10">
            <v>0</v>
          </cell>
          <cell r="L10">
            <v>0</v>
          </cell>
          <cell r="M10">
            <v>0</v>
          </cell>
          <cell r="N10">
            <v>0</v>
          </cell>
          <cell r="O10">
            <v>0</v>
          </cell>
          <cell r="P10">
            <v>0</v>
          </cell>
        </row>
        <row r="11">
          <cell r="E11">
            <v>119060.28368794327</v>
          </cell>
          <cell r="F11">
            <v>114893.6170212766</v>
          </cell>
          <cell r="G11">
            <v>0</v>
          </cell>
          <cell r="H11">
            <v>0</v>
          </cell>
          <cell r="I11">
            <v>0</v>
          </cell>
          <cell r="J11">
            <v>0</v>
          </cell>
          <cell r="K11">
            <v>0</v>
          </cell>
          <cell r="L11">
            <v>0</v>
          </cell>
          <cell r="M11">
            <v>0</v>
          </cell>
          <cell r="N11">
            <v>0</v>
          </cell>
          <cell r="O11">
            <v>0</v>
          </cell>
          <cell r="P11">
            <v>0</v>
          </cell>
        </row>
        <row r="12">
          <cell r="E12">
            <v>0</v>
          </cell>
          <cell r="F12">
            <v>0</v>
          </cell>
          <cell r="G12">
            <v>0</v>
          </cell>
          <cell r="H12">
            <v>0</v>
          </cell>
          <cell r="I12">
            <v>0</v>
          </cell>
          <cell r="J12">
            <v>0</v>
          </cell>
          <cell r="K12">
            <v>0</v>
          </cell>
          <cell r="L12">
            <v>0</v>
          </cell>
          <cell r="M12">
            <v>0</v>
          </cell>
          <cell r="N12">
            <v>0</v>
          </cell>
          <cell r="O12">
            <v>0</v>
          </cell>
          <cell r="P12">
            <v>0</v>
          </cell>
        </row>
        <row r="13">
          <cell r="E13">
            <v>0</v>
          </cell>
          <cell r="F13">
            <v>0</v>
          </cell>
          <cell r="G13">
            <v>0</v>
          </cell>
          <cell r="H13">
            <v>0</v>
          </cell>
          <cell r="I13">
            <v>0</v>
          </cell>
          <cell r="J13">
            <v>0</v>
          </cell>
          <cell r="K13">
            <v>0</v>
          </cell>
          <cell r="L13">
            <v>0</v>
          </cell>
          <cell r="M13">
            <v>0</v>
          </cell>
          <cell r="N13">
            <v>0</v>
          </cell>
          <cell r="O13">
            <v>0</v>
          </cell>
          <cell r="P13">
            <v>0</v>
          </cell>
        </row>
        <row r="14">
          <cell r="E14">
            <v>0</v>
          </cell>
          <cell r="F14">
            <v>0</v>
          </cell>
          <cell r="G14">
            <v>0</v>
          </cell>
          <cell r="H14">
            <v>0</v>
          </cell>
          <cell r="I14">
            <v>0</v>
          </cell>
          <cell r="J14">
            <v>0</v>
          </cell>
          <cell r="K14">
            <v>0</v>
          </cell>
          <cell r="L14">
            <v>0</v>
          </cell>
          <cell r="M14">
            <v>0</v>
          </cell>
          <cell r="N14">
            <v>0</v>
          </cell>
          <cell r="O14">
            <v>0</v>
          </cell>
          <cell r="P14">
            <v>0</v>
          </cell>
        </row>
        <row r="15">
          <cell r="E15">
            <v>0</v>
          </cell>
          <cell r="F15">
            <v>0</v>
          </cell>
          <cell r="G15">
            <v>0</v>
          </cell>
          <cell r="H15">
            <v>0</v>
          </cell>
          <cell r="I15">
            <v>0</v>
          </cell>
          <cell r="J15">
            <v>0</v>
          </cell>
          <cell r="K15">
            <v>0</v>
          </cell>
          <cell r="L15">
            <v>0</v>
          </cell>
          <cell r="M15">
            <v>0</v>
          </cell>
          <cell r="N15">
            <v>0</v>
          </cell>
          <cell r="O15">
            <v>0</v>
          </cell>
          <cell r="P15">
            <v>0</v>
          </cell>
        </row>
        <row r="16">
          <cell r="E16">
            <v>0</v>
          </cell>
          <cell r="F16">
            <v>0</v>
          </cell>
          <cell r="G16">
            <v>0</v>
          </cell>
          <cell r="H16">
            <v>0</v>
          </cell>
          <cell r="I16">
            <v>0</v>
          </cell>
          <cell r="J16">
            <v>0</v>
          </cell>
          <cell r="K16">
            <v>0</v>
          </cell>
          <cell r="L16">
            <v>0</v>
          </cell>
          <cell r="M16">
            <v>0</v>
          </cell>
          <cell r="N16">
            <v>0</v>
          </cell>
          <cell r="O16">
            <v>0</v>
          </cell>
          <cell r="P16">
            <v>0</v>
          </cell>
        </row>
        <row r="17">
          <cell r="E17">
            <v>0</v>
          </cell>
          <cell r="F17">
            <v>0</v>
          </cell>
          <cell r="G17">
            <v>0</v>
          </cell>
          <cell r="H17">
            <v>0</v>
          </cell>
          <cell r="I17">
            <v>0</v>
          </cell>
          <cell r="J17">
            <v>0</v>
          </cell>
          <cell r="K17">
            <v>0</v>
          </cell>
          <cell r="L17">
            <v>0</v>
          </cell>
          <cell r="M17">
            <v>0</v>
          </cell>
          <cell r="N17">
            <v>0</v>
          </cell>
          <cell r="O17">
            <v>0</v>
          </cell>
          <cell r="P17">
            <v>0</v>
          </cell>
        </row>
        <row r="18">
          <cell r="E18">
            <v>174933</v>
          </cell>
          <cell r="F18">
            <v>165941</v>
          </cell>
          <cell r="G18">
            <v>0</v>
          </cell>
          <cell r="H18">
            <v>0</v>
          </cell>
          <cell r="I18">
            <v>0</v>
          </cell>
          <cell r="J18">
            <v>0</v>
          </cell>
          <cell r="K18">
            <v>0</v>
          </cell>
          <cell r="L18">
            <v>0</v>
          </cell>
          <cell r="M18">
            <v>0</v>
          </cell>
          <cell r="N18">
            <v>0</v>
          </cell>
          <cell r="O18">
            <v>0</v>
          </cell>
          <cell r="P18">
            <v>0</v>
          </cell>
        </row>
        <row r="19">
          <cell r="E19">
            <v>0</v>
          </cell>
          <cell r="F19">
            <v>0</v>
          </cell>
          <cell r="G19">
            <v>0</v>
          </cell>
          <cell r="H19">
            <v>0</v>
          </cell>
          <cell r="I19">
            <v>0</v>
          </cell>
          <cell r="J19">
            <v>0</v>
          </cell>
          <cell r="K19">
            <v>0</v>
          </cell>
          <cell r="L19">
            <v>0</v>
          </cell>
          <cell r="M19">
            <v>0</v>
          </cell>
          <cell r="N19">
            <v>0</v>
          </cell>
          <cell r="O19">
            <v>0</v>
          </cell>
          <cell r="P19">
            <v>0</v>
          </cell>
        </row>
        <row r="20">
          <cell r="E20">
            <v>0</v>
          </cell>
          <cell r="F20">
            <v>0</v>
          </cell>
          <cell r="G20">
            <v>0</v>
          </cell>
          <cell r="H20">
            <v>0</v>
          </cell>
          <cell r="I20">
            <v>0</v>
          </cell>
          <cell r="J20">
            <v>0</v>
          </cell>
          <cell r="K20">
            <v>0</v>
          </cell>
          <cell r="L20">
            <v>0</v>
          </cell>
          <cell r="M20">
            <v>0</v>
          </cell>
          <cell r="N20">
            <v>0</v>
          </cell>
          <cell r="O20">
            <v>0</v>
          </cell>
          <cell r="P20">
            <v>0</v>
          </cell>
        </row>
        <row r="21">
          <cell r="E21">
            <v>0</v>
          </cell>
          <cell r="F21">
            <v>0</v>
          </cell>
          <cell r="G21">
            <v>0</v>
          </cell>
          <cell r="H21">
            <v>0</v>
          </cell>
          <cell r="I21">
            <v>0</v>
          </cell>
          <cell r="J21">
            <v>0</v>
          </cell>
          <cell r="K21">
            <v>0</v>
          </cell>
          <cell r="L21">
            <v>0</v>
          </cell>
          <cell r="M21">
            <v>0</v>
          </cell>
          <cell r="N21">
            <v>0</v>
          </cell>
          <cell r="O21">
            <v>0</v>
          </cell>
          <cell r="P21">
            <v>0</v>
          </cell>
        </row>
        <row r="22">
          <cell r="E22">
            <v>0</v>
          </cell>
          <cell r="F22">
            <v>0</v>
          </cell>
          <cell r="G22">
            <v>0</v>
          </cell>
          <cell r="H22">
            <v>0</v>
          </cell>
          <cell r="I22">
            <v>0</v>
          </cell>
          <cell r="J22">
            <v>0</v>
          </cell>
          <cell r="K22">
            <v>0</v>
          </cell>
          <cell r="L22">
            <v>0</v>
          </cell>
          <cell r="M22">
            <v>0</v>
          </cell>
          <cell r="N22">
            <v>0</v>
          </cell>
          <cell r="O22">
            <v>0</v>
          </cell>
          <cell r="P22">
            <v>0</v>
          </cell>
        </row>
        <row r="23">
          <cell r="E23">
            <v>-67864.361702127644</v>
          </cell>
          <cell r="F23">
            <v>-65489.361702127651</v>
          </cell>
          <cell r="G23">
            <v>0</v>
          </cell>
          <cell r="H23">
            <v>0</v>
          </cell>
          <cell r="I23">
            <v>0</v>
          </cell>
          <cell r="J23">
            <v>0</v>
          </cell>
          <cell r="K23">
            <v>0</v>
          </cell>
          <cell r="L23">
            <v>0</v>
          </cell>
          <cell r="M23">
            <v>0</v>
          </cell>
          <cell r="N23">
            <v>0</v>
          </cell>
          <cell r="O23">
            <v>0</v>
          </cell>
          <cell r="P23">
            <v>0</v>
          </cell>
        </row>
        <row r="24">
          <cell r="E24">
            <v>0</v>
          </cell>
          <cell r="F24">
            <v>0</v>
          </cell>
          <cell r="G24">
            <v>0</v>
          </cell>
          <cell r="H24">
            <v>0</v>
          </cell>
          <cell r="I24">
            <v>0</v>
          </cell>
          <cell r="J24">
            <v>0</v>
          </cell>
          <cell r="K24">
            <v>0</v>
          </cell>
          <cell r="L24">
            <v>0</v>
          </cell>
          <cell r="M24">
            <v>0</v>
          </cell>
          <cell r="N24">
            <v>0</v>
          </cell>
          <cell r="O24">
            <v>0</v>
          </cell>
          <cell r="P24">
            <v>0</v>
          </cell>
        </row>
        <row r="25">
          <cell r="E25">
            <v>0</v>
          </cell>
          <cell r="F25">
            <v>0</v>
          </cell>
          <cell r="G25">
            <v>0</v>
          </cell>
          <cell r="H25">
            <v>0</v>
          </cell>
          <cell r="I25">
            <v>0</v>
          </cell>
          <cell r="J25">
            <v>0</v>
          </cell>
          <cell r="K25">
            <v>0</v>
          </cell>
          <cell r="L25">
            <v>0</v>
          </cell>
          <cell r="M25">
            <v>0</v>
          </cell>
          <cell r="N25">
            <v>0</v>
          </cell>
          <cell r="O25">
            <v>0</v>
          </cell>
          <cell r="P25">
            <v>0</v>
          </cell>
        </row>
        <row r="26">
          <cell r="E26">
            <v>0</v>
          </cell>
          <cell r="F26">
            <v>0</v>
          </cell>
          <cell r="G26">
            <v>0</v>
          </cell>
          <cell r="H26">
            <v>0</v>
          </cell>
          <cell r="I26">
            <v>0</v>
          </cell>
          <cell r="J26">
            <v>0</v>
          </cell>
          <cell r="K26">
            <v>0</v>
          </cell>
          <cell r="L26">
            <v>0</v>
          </cell>
          <cell r="M26">
            <v>0</v>
          </cell>
          <cell r="N26">
            <v>0</v>
          </cell>
          <cell r="O26">
            <v>0</v>
          </cell>
          <cell r="P26">
            <v>0</v>
          </cell>
        </row>
        <row r="27">
          <cell r="E27">
            <v>0</v>
          </cell>
          <cell r="F27">
            <v>0</v>
          </cell>
          <cell r="G27">
            <v>0</v>
          </cell>
          <cell r="H27">
            <v>0</v>
          </cell>
          <cell r="I27">
            <v>0</v>
          </cell>
          <cell r="J27">
            <v>0</v>
          </cell>
          <cell r="K27">
            <v>0</v>
          </cell>
          <cell r="L27">
            <v>0</v>
          </cell>
          <cell r="M27">
            <v>0</v>
          </cell>
          <cell r="N27">
            <v>0</v>
          </cell>
          <cell r="O27">
            <v>0</v>
          </cell>
          <cell r="P27">
            <v>0</v>
          </cell>
        </row>
        <row r="28">
          <cell r="E28">
            <v>0</v>
          </cell>
          <cell r="F28">
            <v>0</v>
          </cell>
          <cell r="G28">
            <v>0</v>
          </cell>
          <cell r="H28">
            <v>0</v>
          </cell>
          <cell r="I28">
            <v>0</v>
          </cell>
          <cell r="J28">
            <v>0</v>
          </cell>
          <cell r="K28">
            <v>0</v>
          </cell>
          <cell r="L28">
            <v>0</v>
          </cell>
          <cell r="M28">
            <v>0</v>
          </cell>
          <cell r="N28">
            <v>0</v>
          </cell>
          <cell r="O28">
            <v>0</v>
          </cell>
          <cell r="P28">
            <v>0</v>
          </cell>
        </row>
        <row r="29">
          <cell r="E29">
            <v>0</v>
          </cell>
          <cell r="F29">
            <v>0</v>
          </cell>
          <cell r="G29">
            <v>0</v>
          </cell>
          <cell r="H29">
            <v>0</v>
          </cell>
          <cell r="I29">
            <v>0</v>
          </cell>
          <cell r="J29">
            <v>0</v>
          </cell>
          <cell r="K29">
            <v>0</v>
          </cell>
          <cell r="L29">
            <v>0</v>
          </cell>
          <cell r="M29">
            <v>0</v>
          </cell>
          <cell r="N29">
            <v>0</v>
          </cell>
          <cell r="O29">
            <v>0</v>
          </cell>
          <cell r="P29">
            <v>0</v>
          </cell>
        </row>
        <row r="30">
          <cell r="E30">
            <v>-89653</v>
          </cell>
          <cell r="F30">
            <v>-82893</v>
          </cell>
          <cell r="G30">
            <v>0</v>
          </cell>
          <cell r="H30">
            <v>0</v>
          </cell>
          <cell r="I30">
            <v>0</v>
          </cell>
          <cell r="J30">
            <v>0</v>
          </cell>
          <cell r="K30">
            <v>0</v>
          </cell>
          <cell r="L30">
            <v>0</v>
          </cell>
          <cell r="M30">
            <v>0</v>
          </cell>
          <cell r="N30">
            <v>0</v>
          </cell>
          <cell r="O30">
            <v>0</v>
          </cell>
          <cell r="P30">
            <v>0</v>
          </cell>
        </row>
        <row r="31">
          <cell r="E31">
            <v>0</v>
          </cell>
          <cell r="F31">
            <v>0</v>
          </cell>
          <cell r="G31">
            <v>0</v>
          </cell>
          <cell r="H31">
            <v>0</v>
          </cell>
          <cell r="I31">
            <v>0</v>
          </cell>
          <cell r="J31">
            <v>0</v>
          </cell>
          <cell r="K31">
            <v>0</v>
          </cell>
          <cell r="L31">
            <v>0</v>
          </cell>
          <cell r="M31">
            <v>0</v>
          </cell>
          <cell r="N31">
            <v>0</v>
          </cell>
          <cell r="O31">
            <v>0</v>
          </cell>
          <cell r="P31">
            <v>0</v>
          </cell>
        </row>
        <row r="32">
          <cell r="E32">
            <v>0</v>
          </cell>
          <cell r="F32">
            <v>0</v>
          </cell>
          <cell r="G32">
            <v>0</v>
          </cell>
          <cell r="H32">
            <v>0</v>
          </cell>
          <cell r="I32">
            <v>0</v>
          </cell>
          <cell r="J32">
            <v>0</v>
          </cell>
          <cell r="K32">
            <v>0</v>
          </cell>
          <cell r="L32">
            <v>0</v>
          </cell>
          <cell r="M32">
            <v>0</v>
          </cell>
          <cell r="N32">
            <v>0</v>
          </cell>
          <cell r="O32">
            <v>0</v>
          </cell>
          <cell r="P32">
            <v>0</v>
          </cell>
        </row>
        <row r="33">
          <cell r="E33">
            <v>0</v>
          </cell>
          <cell r="F33">
            <v>0</v>
          </cell>
          <cell r="G33">
            <v>0</v>
          </cell>
          <cell r="H33">
            <v>0</v>
          </cell>
          <cell r="I33">
            <v>0</v>
          </cell>
          <cell r="J33">
            <v>0</v>
          </cell>
          <cell r="K33">
            <v>0</v>
          </cell>
          <cell r="L33">
            <v>0</v>
          </cell>
          <cell r="M33">
            <v>0</v>
          </cell>
          <cell r="N33">
            <v>0</v>
          </cell>
          <cell r="O33">
            <v>0</v>
          </cell>
          <cell r="P33">
            <v>0</v>
          </cell>
        </row>
        <row r="34">
          <cell r="E34">
            <v>-3571.8085106382978</v>
          </cell>
          <cell r="F34">
            <v>-3446.8085106382978</v>
          </cell>
          <cell r="G34">
            <v>0</v>
          </cell>
          <cell r="H34">
            <v>0</v>
          </cell>
          <cell r="I34">
            <v>0</v>
          </cell>
          <cell r="J34">
            <v>0</v>
          </cell>
          <cell r="K34">
            <v>0</v>
          </cell>
          <cell r="L34">
            <v>0</v>
          </cell>
          <cell r="M34">
            <v>0</v>
          </cell>
          <cell r="N34">
            <v>0</v>
          </cell>
          <cell r="O34">
            <v>0</v>
          </cell>
          <cell r="P34">
            <v>0</v>
          </cell>
        </row>
        <row r="35">
          <cell r="E35">
            <v>0</v>
          </cell>
          <cell r="F35">
            <v>0</v>
          </cell>
          <cell r="G35">
            <v>0</v>
          </cell>
          <cell r="H35">
            <v>0</v>
          </cell>
          <cell r="I35">
            <v>0</v>
          </cell>
          <cell r="J35">
            <v>0</v>
          </cell>
          <cell r="K35">
            <v>0</v>
          </cell>
          <cell r="L35">
            <v>0</v>
          </cell>
          <cell r="M35">
            <v>0</v>
          </cell>
          <cell r="N35">
            <v>0</v>
          </cell>
          <cell r="O35">
            <v>0</v>
          </cell>
          <cell r="P35">
            <v>0</v>
          </cell>
        </row>
        <row r="36">
          <cell r="E36">
            <v>0</v>
          </cell>
          <cell r="F36">
            <v>0</v>
          </cell>
          <cell r="G36">
            <v>0</v>
          </cell>
          <cell r="H36">
            <v>0</v>
          </cell>
          <cell r="I36">
            <v>0</v>
          </cell>
          <cell r="J36">
            <v>0</v>
          </cell>
          <cell r="K36">
            <v>0</v>
          </cell>
          <cell r="L36">
            <v>0</v>
          </cell>
          <cell r="M36">
            <v>0</v>
          </cell>
          <cell r="N36">
            <v>0</v>
          </cell>
          <cell r="O36">
            <v>0</v>
          </cell>
          <cell r="P36">
            <v>0</v>
          </cell>
        </row>
        <row r="37">
          <cell r="E37">
            <v>0</v>
          </cell>
          <cell r="F37">
            <v>0</v>
          </cell>
          <cell r="G37">
            <v>0</v>
          </cell>
          <cell r="H37">
            <v>0</v>
          </cell>
          <cell r="I37">
            <v>0</v>
          </cell>
          <cell r="J37">
            <v>0</v>
          </cell>
          <cell r="K37">
            <v>0</v>
          </cell>
          <cell r="L37">
            <v>0</v>
          </cell>
          <cell r="M37">
            <v>0</v>
          </cell>
          <cell r="N37">
            <v>0</v>
          </cell>
          <cell r="O37">
            <v>0</v>
          </cell>
          <cell r="P37">
            <v>0</v>
          </cell>
        </row>
        <row r="38">
          <cell r="E38">
            <v>0</v>
          </cell>
          <cell r="F38">
            <v>0</v>
          </cell>
          <cell r="G38">
            <v>0</v>
          </cell>
          <cell r="H38">
            <v>0</v>
          </cell>
          <cell r="I38">
            <v>0</v>
          </cell>
          <cell r="J38">
            <v>0</v>
          </cell>
          <cell r="K38">
            <v>0</v>
          </cell>
          <cell r="L38">
            <v>0</v>
          </cell>
          <cell r="M38">
            <v>0</v>
          </cell>
          <cell r="N38">
            <v>0</v>
          </cell>
          <cell r="O38">
            <v>0</v>
          </cell>
          <cell r="P38">
            <v>0</v>
          </cell>
        </row>
        <row r="39">
          <cell r="E39">
            <v>0</v>
          </cell>
          <cell r="F39">
            <v>0</v>
          </cell>
          <cell r="G39">
            <v>0</v>
          </cell>
          <cell r="H39">
            <v>0</v>
          </cell>
          <cell r="I39">
            <v>0</v>
          </cell>
          <cell r="J39">
            <v>0</v>
          </cell>
          <cell r="K39">
            <v>0</v>
          </cell>
          <cell r="L39">
            <v>0</v>
          </cell>
          <cell r="M39">
            <v>0</v>
          </cell>
          <cell r="N39">
            <v>0</v>
          </cell>
          <cell r="O39">
            <v>0</v>
          </cell>
          <cell r="P39">
            <v>0</v>
          </cell>
        </row>
        <row r="40">
          <cell r="E40">
            <v>0</v>
          </cell>
          <cell r="F40">
            <v>0</v>
          </cell>
          <cell r="G40">
            <v>0</v>
          </cell>
          <cell r="H40">
            <v>0</v>
          </cell>
          <cell r="I40">
            <v>0</v>
          </cell>
          <cell r="J40">
            <v>0</v>
          </cell>
          <cell r="K40">
            <v>0</v>
          </cell>
          <cell r="L40">
            <v>0</v>
          </cell>
          <cell r="M40">
            <v>0</v>
          </cell>
          <cell r="N40">
            <v>0</v>
          </cell>
          <cell r="O40">
            <v>0</v>
          </cell>
          <cell r="P40">
            <v>0</v>
          </cell>
        </row>
        <row r="41">
          <cell r="E41">
            <v>-21548</v>
          </cell>
          <cell r="F41">
            <v>-1256</v>
          </cell>
          <cell r="G41">
            <v>0</v>
          </cell>
          <cell r="H41">
            <v>0</v>
          </cell>
          <cell r="I41">
            <v>0</v>
          </cell>
          <cell r="J41">
            <v>0</v>
          </cell>
          <cell r="K41">
            <v>0</v>
          </cell>
          <cell r="L41">
            <v>0</v>
          </cell>
          <cell r="M41">
            <v>0</v>
          </cell>
          <cell r="N41">
            <v>0</v>
          </cell>
          <cell r="O41">
            <v>0</v>
          </cell>
          <cell r="P41">
            <v>0</v>
          </cell>
        </row>
        <row r="42">
          <cell r="E42">
            <v>0</v>
          </cell>
          <cell r="F42">
            <v>0</v>
          </cell>
          <cell r="G42">
            <v>0</v>
          </cell>
          <cell r="H42">
            <v>0</v>
          </cell>
          <cell r="I42">
            <v>0</v>
          </cell>
          <cell r="J42">
            <v>0</v>
          </cell>
          <cell r="K42">
            <v>0</v>
          </cell>
          <cell r="L42">
            <v>0</v>
          </cell>
          <cell r="M42">
            <v>0</v>
          </cell>
          <cell r="N42">
            <v>0</v>
          </cell>
          <cell r="O42">
            <v>0</v>
          </cell>
          <cell r="P42">
            <v>0</v>
          </cell>
        </row>
        <row r="43">
          <cell r="E43">
            <v>-111201</v>
          </cell>
          <cell r="F43">
            <v>-84149</v>
          </cell>
          <cell r="G43">
            <v>0</v>
          </cell>
          <cell r="H43">
            <v>0</v>
          </cell>
          <cell r="I43">
            <v>0</v>
          </cell>
          <cell r="J43">
            <v>0</v>
          </cell>
          <cell r="K43">
            <v>0</v>
          </cell>
          <cell r="L43">
            <v>0</v>
          </cell>
          <cell r="M43">
            <v>0</v>
          </cell>
          <cell r="N43">
            <v>0</v>
          </cell>
          <cell r="O43">
            <v>0</v>
          </cell>
          <cell r="P43">
            <v>0</v>
          </cell>
        </row>
        <row r="44">
          <cell r="E44">
            <v>0</v>
          </cell>
          <cell r="F44">
            <v>0</v>
          </cell>
          <cell r="G44">
            <v>0</v>
          </cell>
          <cell r="H44">
            <v>0</v>
          </cell>
          <cell r="I44">
            <v>0</v>
          </cell>
          <cell r="J44">
            <v>0</v>
          </cell>
          <cell r="K44">
            <v>0</v>
          </cell>
          <cell r="L44">
            <v>0</v>
          </cell>
          <cell r="M44">
            <v>0</v>
          </cell>
          <cell r="N44">
            <v>0</v>
          </cell>
          <cell r="O44">
            <v>0</v>
          </cell>
          <cell r="P44">
            <v>0</v>
          </cell>
        </row>
        <row r="45">
          <cell r="E45">
            <v>0</v>
          </cell>
          <cell r="F45">
            <v>0</v>
          </cell>
          <cell r="G45">
            <v>0</v>
          </cell>
          <cell r="H45">
            <v>0</v>
          </cell>
          <cell r="I45">
            <v>0</v>
          </cell>
          <cell r="J45">
            <v>0</v>
          </cell>
          <cell r="K45">
            <v>0</v>
          </cell>
          <cell r="L45">
            <v>0</v>
          </cell>
          <cell r="M45">
            <v>0</v>
          </cell>
          <cell r="N45">
            <v>0</v>
          </cell>
          <cell r="O45">
            <v>0</v>
          </cell>
          <cell r="P45">
            <v>0</v>
          </cell>
        </row>
        <row r="46">
          <cell r="E46">
            <v>0</v>
          </cell>
          <cell r="F46">
            <v>0</v>
          </cell>
          <cell r="G46">
            <v>0</v>
          </cell>
          <cell r="H46">
            <v>0</v>
          </cell>
          <cell r="I46">
            <v>0</v>
          </cell>
          <cell r="J46">
            <v>0</v>
          </cell>
          <cell r="K46">
            <v>0</v>
          </cell>
          <cell r="L46">
            <v>0</v>
          </cell>
          <cell r="M46">
            <v>0</v>
          </cell>
          <cell r="N46">
            <v>0</v>
          </cell>
          <cell r="O46">
            <v>0</v>
          </cell>
          <cell r="P46">
            <v>0</v>
          </cell>
        </row>
        <row r="47">
          <cell r="E47">
            <v>0</v>
          </cell>
          <cell r="F47">
            <v>0</v>
          </cell>
          <cell r="G47">
            <v>0</v>
          </cell>
          <cell r="H47">
            <v>0</v>
          </cell>
          <cell r="I47">
            <v>0</v>
          </cell>
          <cell r="J47">
            <v>0</v>
          </cell>
          <cell r="K47">
            <v>0</v>
          </cell>
          <cell r="L47">
            <v>0</v>
          </cell>
          <cell r="M47">
            <v>0</v>
          </cell>
          <cell r="N47">
            <v>0</v>
          </cell>
          <cell r="O47">
            <v>0</v>
          </cell>
          <cell r="P47">
            <v>0</v>
          </cell>
        </row>
        <row r="48">
          <cell r="E48">
            <v>0</v>
          </cell>
          <cell r="F48">
            <v>0</v>
          </cell>
          <cell r="G48">
            <v>0</v>
          </cell>
          <cell r="H48">
            <v>0</v>
          </cell>
          <cell r="I48">
            <v>0</v>
          </cell>
          <cell r="J48">
            <v>0</v>
          </cell>
          <cell r="K48">
            <v>0</v>
          </cell>
          <cell r="L48">
            <v>0</v>
          </cell>
          <cell r="M48">
            <v>0</v>
          </cell>
          <cell r="N48">
            <v>0</v>
          </cell>
          <cell r="O48">
            <v>0</v>
          </cell>
          <cell r="P48">
            <v>0</v>
          </cell>
        </row>
        <row r="49">
          <cell r="E49">
            <v>0</v>
          </cell>
          <cell r="F49">
            <v>0</v>
          </cell>
          <cell r="G49">
            <v>0</v>
          </cell>
          <cell r="H49">
            <v>0</v>
          </cell>
          <cell r="I49">
            <v>0</v>
          </cell>
          <cell r="J49">
            <v>0</v>
          </cell>
          <cell r="K49">
            <v>0</v>
          </cell>
          <cell r="L49">
            <v>0</v>
          </cell>
          <cell r="M49">
            <v>0</v>
          </cell>
          <cell r="N49">
            <v>0</v>
          </cell>
          <cell r="O49">
            <v>0</v>
          </cell>
          <cell r="P49">
            <v>0</v>
          </cell>
        </row>
        <row r="50">
          <cell r="E50">
            <v>0</v>
          </cell>
          <cell r="F50">
            <v>0</v>
          </cell>
          <cell r="G50">
            <v>0</v>
          </cell>
          <cell r="H50">
            <v>0</v>
          </cell>
          <cell r="I50">
            <v>0</v>
          </cell>
          <cell r="J50">
            <v>0</v>
          </cell>
          <cell r="K50">
            <v>0</v>
          </cell>
          <cell r="L50">
            <v>0</v>
          </cell>
          <cell r="M50">
            <v>0</v>
          </cell>
          <cell r="N50">
            <v>0</v>
          </cell>
          <cell r="O50">
            <v>0</v>
          </cell>
          <cell r="P50">
            <v>0</v>
          </cell>
        </row>
        <row r="51">
          <cell r="E51">
            <v>0</v>
          </cell>
          <cell r="F51">
            <v>0</v>
          </cell>
          <cell r="G51">
            <v>0</v>
          </cell>
          <cell r="H51">
            <v>0</v>
          </cell>
          <cell r="I51">
            <v>0</v>
          </cell>
          <cell r="J51">
            <v>0</v>
          </cell>
          <cell r="K51">
            <v>0</v>
          </cell>
          <cell r="L51">
            <v>0</v>
          </cell>
          <cell r="M51">
            <v>0</v>
          </cell>
          <cell r="N51">
            <v>0</v>
          </cell>
          <cell r="O51">
            <v>0</v>
          </cell>
          <cell r="P51">
            <v>0</v>
          </cell>
        </row>
        <row r="52">
          <cell r="E52">
            <v>0</v>
          </cell>
          <cell r="F52">
            <v>0</v>
          </cell>
          <cell r="G52">
            <v>0</v>
          </cell>
          <cell r="H52">
            <v>0</v>
          </cell>
          <cell r="I52">
            <v>0</v>
          </cell>
          <cell r="J52">
            <v>0</v>
          </cell>
          <cell r="K52">
            <v>0</v>
          </cell>
          <cell r="L52">
            <v>0</v>
          </cell>
          <cell r="M52">
            <v>0</v>
          </cell>
          <cell r="N52">
            <v>0</v>
          </cell>
          <cell r="O52">
            <v>0</v>
          </cell>
          <cell r="P52">
            <v>0</v>
          </cell>
        </row>
        <row r="53">
          <cell r="E53">
            <v>0</v>
          </cell>
          <cell r="F53">
            <v>0</v>
          </cell>
          <cell r="G53">
            <v>0</v>
          </cell>
          <cell r="H53">
            <v>0</v>
          </cell>
          <cell r="I53">
            <v>0</v>
          </cell>
          <cell r="J53">
            <v>0</v>
          </cell>
          <cell r="K53">
            <v>0</v>
          </cell>
          <cell r="L53">
            <v>0</v>
          </cell>
          <cell r="M53">
            <v>0</v>
          </cell>
          <cell r="N53">
            <v>0</v>
          </cell>
          <cell r="O53">
            <v>0</v>
          </cell>
          <cell r="P53">
            <v>0</v>
          </cell>
        </row>
        <row r="54">
          <cell r="E54">
            <v>0</v>
          </cell>
          <cell r="F54">
            <v>0</v>
          </cell>
          <cell r="G54">
            <v>0</v>
          </cell>
          <cell r="H54">
            <v>0</v>
          </cell>
          <cell r="I54">
            <v>0</v>
          </cell>
          <cell r="J54">
            <v>0</v>
          </cell>
          <cell r="K54">
            <v>0</v>
          </cell>
          <cell r="L54">
            <v>0</v>
          </cell>
          <cell r="M54">
            <v>0</v>
          </cell>
          <cell r="N54">
            <v>0</v>
          </cell>
          <cell r="O54">
            <v>0</v>
          </cell>
          <cell r="P54">
            <v>0</v>
          </cell>
        </row>
        <row r="55">
          <cell r="E55">
            <v>0</v>
          </cell>
          <cell r="F55">
            <v>0</v>
          </cell>
          <cell r="G55">
            <v>0</v>
          </cell>
          <cell r="H55">
            <v>0</v>
          </cell>
          <cell r="I55">
            <v>0</v>
          </cell>
          <cell r="J55">
            <v>0</v>
          </cell>
          <cell r="K55">
            <v>0</v>
          </cell>
          <cell r="L55">
            <v>0</v>
          </cell>
          <cell r="M55">
            <v>0</v>
          </cell>
          <cell r="N55">
            <v>0</v>
          </cell>
          <cell r="O55">
            <v>0</v>
          </cell>
          <cell r="P55">
            <v>0</v>
          </cell>
        </row>
        <row r="56">
          <cell r="E56">
            <v>0</v>
          </cell>
          <cell r="F56">
            <v>0</v>
          </cell>
          <cell r="G56">
            <v>0</v>
          </cell>
          <cell r="H56">
            <v>0</v>
          </cell>
          <cell r="I56">
            <v>0</v>
          </cell>
          <cell r="J56">
            <v>0</v>
          </cell>
          <cell r="K56">
            <v>0</v>
          </cell>
          <cell r="L56">
            <v>0</v>
          </cell>
          <cell r="M56">
            <v>0</v>
          </cell>
          <cell r="N56">
            <v>0</v>
          </cell>
          <cell r="O56">
            <v>0</v>
          </cell>
          <cell r="P56">
            <v>0</v>
          </cell>
        </row>
        <row r="57">
          <cell r="E57">
            <v>0</v>
          </cell>
          <cell r="F57">
            <v>0</v>
          </cell>
          <cell r="G57">
            <v>0</v>
          </cell>
          <cell r="H57">
            <v>0</v>
          </cell>
          <cell r="I57">
            <v>0</v>
          </cell>
          <cell r="J57">
            <v>0</v>
          </cell>
          <cell r="K57">
            <v>0</v>
          </cell>
          <cell r="L57">
            <v>0</v>
          </cell>
          <cell r="M57">
            <v>0</v>
          </cell>
          <cell r="N57">
            <v>0</v>
          </cell>
          <cell r="O57">
            <v>0</v>
          </cell>
          <cell r="P57">
            <v>0</v>
          </cell>
        </row>
        <row r="58">
          <cell r="E58">
            <v>0</v>
          </cell>
          <cell r="F58">
            <v>0</v>
          </cell>
          <cell r="G58">
            <v>0</v>
          </cell>
          <cell r="H58">
            <v>0</v>
          </cell>
          <cell r="I58">
            <v>0</v>
          </cell>
          <cell r="J58">
            <v>0</v>
          </cell>
          <cell r="K58">
            <v>0</v>
          </cell>
          <cell r="L58">
            <v>0</v>
          </cell>
          <cell r="M58">
            <v>0</v>
          </cell>
          <cell r="N58">
            <v>0</v>
          </cell>
          <cell r="O58">
            <v>0</v>
          </cell>
          <cell r="P58">
            <v>0</v>
          </cell>
        </row>
        <row r="59">
          <cell r="E59">
            <v>0</v>
          </cell>
          <cell r="F59">
            <v>0</v>
          </cell>
          <cell r="G59">
            <v>0</v>
          </cell>
          <cell r="H59">
            <v>0</v>
          </cell>
          <cell r="I59">
            <v>0</v>
          </cell>
          <cell r="J59">
            <v>0</v>
          </cell>
          <cell r="K59">
            <v>0</v>
          </cell>
          <cell r="L59">
            <v>0</v>
          </cell>
          <cell r="M59">
            <v>0</v>
          </cell>
          <cell r="N59">
            <v>0</v>
          </cell>
          <cell r="O59">
            <v>0</v>
          </cell>
          <cell r="P59">
            <v>0</v>
          </cell>
        </row>
        <row r="60">
          <cell r="E60">
            <v>0</v>
          </cell>
          <cell r="F60">
            <v>0</v>
          </cell>
          <cell r="G60">
            <v>0</v>
          </cell>
          <cell r="H60">
            <v>0</v>
          </cell>
          <cell r="I60">
            <v>0</v>
          </cell>
          <cell r="J60">
            <v>0</v>
          </cell>
          <cell r="K60">
            <v>0</v>
          </cell>
          <cell r="L60">
            <v>0</v>
          </cell>
          <cell r="M60">
            <v>0</v>
          </cell>
          <cell r="N60">
            <v>0</v>
          </cell>
          <cell r="O60">
            <v>0</v>
          </cell>
          <cell r="P60">
            <v>0</v>
          </cell>
        </row>
        <row r="61">
          <cell r="E61">
            <v>0</v>
          </cell>
          <cell r="F61">
            <v>0</v>
          </cell>
          <cell r="G61">
            <v>0</v>
          </cell>
          <cell r="H61">
            <v>0</v>
          </cell>
          <cell r="I61">
            <v>0</v>
          </cell>
          <cell r="J61">
            <v>0</v>
          </cell>
          <cell r="K61">
            <v>0</v>
          </cell>
          <cell r="L61">
            <v>0</v>
          </cell>
          <cell r="M61">
            <v>0</v>
          </cell>
          <cell r="N61">
            <v>0</v>
          </cell>
          <cell r="O61">
            <v>0</v>
          </cell>
          <cell r="P61">
            <v>0</v>
          </cell>
        </row>
        <row r="62">
          <cell r="E62">
            <v>20954.15992907801</v>
          </cell>
          <cell r="F62">
            <v>20803.626595744681</v>
          </cell>
          <cell r="G62">
            <v>0</v>
          </cell>
          <cell r="H62">
            <v>0</v>
          </cell>
          <cell r="I62">
            <v>0</v>
          </cell>
          <cell r="J62">
            <v>0</v>
          </cell>
          <cell r="K62">
            <v>0</v>
          </cell>
          <cell r="L62">
            <v>0</v>
          </cell>
          <cell r="M62">
            <v>0</v>
          </cell>
          <cell r="N62">
            <v>0</v>
          </cell>
          <cell r="O62">
            <v>0</v>
          </cell>
          <cell r="P62">
            <v>0</v>
          </cell>
        </row>
        <row r="63">
          <cell r="E63">
            <v>0</v>
          </cell>
          <cell r="F63">
            <v>0</v>
          </cell>
          <cell r="G63">
            <v>0</v>
          </cell>
          <cell r="H63">
            <v>0</v>
          </cell>
          <cell r="I63">
            <v>0</v>
          </cell>
          <cell r="J63">
            <v>0</v>
          </cell>
          <cell r="K63">
            <v>0</v>
          </cell>
          <cell r="L63">
            <v>0</v>
          </cell>
          <cell r="M63">
            <v>0</v>
          </cell>
          <cell r="N63">
            <v>0</v>
          </cell>
          <cell r="O63">
            <v>0</v>
          </cell>
          <cell r="P63">
            <v>0</v>
          </cell>
        </row>
        <row r="64">
          <cell r="E64">
            <v>0</v>
          </cell>
          <cell r="F64">
            <v>0</v>
          </cell>
          <cell r="G64">
            <v>0</v>
          </cell>
          <cell r="H64">
            <v>0</v>
          </cell>
          <cell r="I64">
            <v>0</v>
          </cell>
          <cell r="J64">
            <v>0</v>
          </cell>
          <cell r="K64">
            <v>0</v>
          </cell>
          <cell r="L64">
            <v>0</v>
          </cell>
          <cell r="M64">
            <v>0</v>
          </cell>
          <cell r="N64">
            <v>0</v>
          </cell>
          <cell r="O64">
            <v>0</v>
          </cell>
          <cell r="P64">
            <v>0</v>
          </cell>
        </row>
        <row r="65">
          <cell r="E65">
            <v>13096.631205673761</v>
          </cell>
          <cell r="F65">
            <v>12638.297872340427</v>
          </cell>
          <cell r="G65">
            <v>0</v>
          </cell>
          <cell r="H65">
            <v>0</v>
          </cell>
          <cell r="I65">
            <v>0</v>
          </cell>
          <cell r="J65">
            <v>0</v>
          </cell>
          <cell r="K65">
            <v>0</v>
          </cell>
          <cell r="L65">
            <v>0</v>
          </cell>
          <cell r="M65">
            <v>0</v>
          </cell>
          <cell r="N65">
            <v>0</v>
          </cell>
          <cell r="O65">
            <v>0</v>
          </cell>
          <cell r="P65">
            <v>0</v>
          </cell>
        </row>
        <row r="66">
          <cell r="E66">
            <v>0</v>
          </cell>
          <cell r="F66">
            <v>0</v>
          </cell>
          <cell r="G66">
            <v>0</v>
          </cell>
          <cell r="H66">
            <v>0</v>
          </cell>
          <cell r="I66">
            <v>0</v>
          </cell>
          <cell r="J66">
            <v>0</v>
          </cell>
          <cell r="K66">
            <v>0</v>
          </cell>
          <cell r="L66">
            <v>0</v>
          </cell>
          <cell r="M66">
            <v>0</v>
          </cell>
          <cell r="N66">
            <v>0</v>
          </cell>
          <cell r="O66">
            <v>0</v>
          </cell>
          <cell r="P66">
            <v>0</v>
          </cell>
        </row>
        <row r="67">
          <cell r="E67">
            <v>0</v>
          </cell>
          <cell r="F67">
            <v>0</v>
          </cell>
          <cell r="G67">
            <v>0</v>
          </cell>
          <cell r="H67">
            <v>0</v>
          </cell>
          <cell r="I67">
            <v>0</v>
          </cell>
          <cell r="J67">
            <v>0</v>
          </cell>
          <cell r="K67">
            <v>0</v>
          </cell>
          <cell r="L67">
            <v>0</v>
          </cell>
          <cell r="M67">
            <v>0</v>
          </cell>
          <cell r="N67">
            <v>0</v>
          </cell>
          <cell r="O67">
            <v>0</v>
          </cell>
          <cell r="P67">
            <v>0</v>
          </cell>
        </row>
        <row r="68">
          <cell r="E68">
            <v>0</v>
          </cell>
          <cell r="F68">
            <v>0</v>
          </cell>
          <cell r="G68">
            <v>0</v>
          </cell>
          <cell r="H68">
            <v>0</v>
          </cell>
          <cell r="I68">
            <v>0</v>
          </cell>
          <cell r="J68">
            <v>0</v>
          </cell>
          <cell r="K68">
            <v>0</v>
          </cell>
          <cell r="L68">
            <v>0</v>
          </cell>
          <cell r="M68">
            <v>0</v>
          </cell>
          <cell r="N68">
            <v>0</v>
          </cell>
          <cell r="O68">
            <v>0</v>
          </cell>
          <cell r="P68">
            <v>0</v>
          </cell>
        </row>
        <row r="69">
          <cell r="E69">
            <v>0</v>
          </cell>
          <cell r="F69">
            <v>0</v>
          </cell>
          <cell r="G69">
            <v>0</v>
          </cell>
          <cell r="H69">
            <v>0</v>
          </cell>
          <cell r="I69">
            <v>0</v>
          </cell>
          <cell r="J69">
            <v>0</v>
          </cell>
          <cell r="K69">
            <v>0</v>
          </cell>
          <cell r="L69">
            <v>0</v>
          </cell>
          <cell r="M69">
            <v>0</v>
          </cell>
          <cell r="N69">
            <v>0</v>
          </cell>
          <cell r="O69">
            <v>0</v>
          </cell>
          <cell r="P69">
            <v>0</v>
          </cell>
        </row>
        <row r="70">
          <cell r="E70">
            <v>0</v>
          </cell>
          <cell r="F70">
            <v>0</v>
          </cell>
          <cell r="G70">
            <v>0</v>
          </cell>
          <cell r="H70">
            <v>0</v>
          </cell>
          <cell r="I70">
            <v>0</v>
          </cell>
          <cell r="J70">
            <v>0</v>
          </cell>
          <cell r="K70">
            <v>0</v>
          </cell>
          <cell r="L70">
            <v>0</v>
          </cell>
          <cell r="M70">
            <v>0</v>
          </cell>
          <cell r="N70">
            <v>0</v>
          </cell>
          <cell r="O70">
            <v>0</v>
          </cell>
          <cell r="P70">
            <v>0</v>
          </cell>
        </row>
        <row r="71">
          <cell r="E71">
            <v>0</v>
          </cell>
          <cell r="F71">
            <v>0</v>
          </cell>
          <cell r="G71">
            <v>0</v>
          </cell>
          <cell r="H71">
            <v>0</v>
          </cell>
          <cell r="I71">
            <v>0</v>
          </cell>
          <cell r="J71">
            <v>0</v>
          </cell>
          <cell r="K71">
            <v>0</v>
          </cell>
          <cell r="L71">
            <v>0</v>
          </cell>
          <cell r="M71">
            <v>0</v>
          </cell>
          <cell r="N71">
            <v>0</v>
          </cell>
          <cell r="O71">
            <v>0</v>
          </cell>
          <cell r="P71">
            <v>0</v>
          </cell>
        </row>
        <row r="72">
          <cell r="E72">
            <v>0</v>
          </cell>
          <cell r="F72">
            <v>0</v>
          </cell>
          <cell r="G72">
            <v>0</v>
          </cell>
          <cell r="H72">
            <v>0</v>
          </cell>
          <cell r="I72">
            <v>0</v>
          </cell>
          <cell r="J72">
            <v>0</v>
          </cell>
          <cell r="K72">
            <v>0</v>
          </cell>
          <cell r="L72">
            <v>0</v>
          </cell>
          <cell r="M72">
            <v>0</v>
          </cell>
          <cell r="N72">
            <v>0</v>
          </cell>
          <cell r="O72">
            <v>0</v>
          </cell>
          <cell r="P72">
            <v>0</v>
          </cell>
        </row>
        <row r="73">
          <cell r="E73">
            <v>0</v>
          </cell>
          <cell r="F73">
            <v>0</v>
          </cell>
          <cell r="G73">
            <v>0</v>
          </cell>
          <cell r="H73">
            <v>0</v>
          </cell>
          <cell r="I73">
            <v>0</v>
          </cell>
          <cell r="J73">
            <v>0</v>
          </cell>
          <cell r="K73">
            <v>0</v>
          </cell>
          <cell r="L73">
            <v>0</v>
          </cell>
          <cell r="M73">
            <v>0</v>
          </cell>
          <cell r="N73">
            <v>0</v>
          </cell>
          <cell r="O73">
            <v>0</v>
          </cell>
          <cell r="P73">
            <v>0</v>
          </cell>
        </row>
        <row r="74">
          <cell r="E74">
            <v>0</v>
          </cell>
          <cell r="F74">
            <v>0</v>
          </cell>
          <cell r="G74">
            <v>0</v>
          </cell>
          <cell r="H74">
            <v>0</v>
          </cell>
          <cell r="I74">
            <v>0</v>
          </cell>
          <cell r="J74">
            <v>0</v>
          </cell>
          <cell r="K74">
            <v>0</v>
          </cell>
          <cell r="L74">
            <v>0</v>
          </cell>
          <cell r="M74">
            <v>0</v>
          </cell>
          <cell r="N74">
            <v>0</v>
          </cell>
          <cell r="O74">
            <v>0</v>
          </cell>
          <cell r="P74">
            <v>0</v>
          </cell>
        </row>
        <row r="75">
          <cell r="E75">
            <v>2200</v>
          </cell>
          <cell r="F75">
            <v>2200</v>
          </cell>
          <cell r="G75">
            <v>0</v>
          </cell>
          <cell r="H75">
            <v>0</v>
          </cell>
          <cell r="I75">
            <v>0</v>
          </cell>
          <cell r="J75">
            <v>0</v>
          </cell>
          <cell r="K75">
            <v>0</v>
          </cell>
          <cell r="L75">
            <v>0</v>
          </cell>
          <cell r="M75">
            <v>0</v>
          </cell>
          <cell r="N75">
            <v>0</v>
          </cell>
          <cell r="O75">
            <v>0</v>
          </cell>
          <cell r="P75">
            <v>0</v>
          </cell>
        </row>
        <row r="76">
          <cell r="E76">
            <v>0</v>
          </cell>
          <cell r="F76">
            <v>0</v>
          </cell>
          <cell r="G76">
            <v>0</v>
          </cell>
          <cell r="H76">
            <v>0</v>
          </cell>
          <cell r="I76">
            <v>0</v>
          </cell>
          <cell r="J76">
            <v>0</v>
          </cell>
          <cell r="K76">
            <v>0</v>
          </cell>
          <cell r="L76">
            <v>0</v>
          </cell>
          <cell r="M76">
            <v>0</v>
          </cell>
          <cell r="N76">
            <v>0</v>
          </cell>
          <cell r="O76">
            <v>0</v>
          </cell>
          <cell r="P76">
            <v>0</v>
          </cell>
        </row>
        <row r="77">
          <cell r="E77">
            <v>0</v>
          </cell>
          <cell r="F77">
            <v>0</v>
          </cell>
          <cell r="G77">
            <v>0</v>
          </cell>
          <cell r="H77">
            <v>0</v>
          </cell>
          <cell r="I77">
            <v>0</v>
          </cell>
          <cell r="J77">
            <v>0</v>
          </cell>
          <cell r="K77">
            <v>0</v>
          </cell>
          <cell r="L77">
            <v>0</v>
          </cell>
          <cell r="M77">
            <v>0</v>
          </cell>
          <cell r="N77">
            <v>0</v>
          </cell>
          <cell r="O77">
            <v>0</v>
          </cell>
          <cell r="P77">
            <v>0</v>
          </cell>
        </row>
        <row r="78">
          <cell r="E78">
            <v>0</v>
          </cell>
          <cell r="F78">
            <v>0</v>
          </cell>
          <cell r="G78">
            <v>0</v>
          </cell>
          <cell r="H78">
            <v>0</v>
          </cell>
          <cell r="I78">
            <v>0</v>
          </cell>
          <cell r="J78">
            <v>0</v>
          </cell>
          <cell r="K78">
            <v>0</v>
          </cell>
          <cell r="L78">
            <v>0</v>
          </cell>
          <cell r="M78">
            <v>0</v>
          </cell>
          <cell r="N78">
            <v>0</v>
          </cell>
          <cell r="O78">
            <v>0</v>
          </cell>
          <cell r="P78">
            <v>0</v>
          </cell>
        </row>
        <row r="79">
          <cell r="E79">
            <v>0</v>
          </cell>
          <cell r="F79">
            <v>0</v>
          </cell>
          <cell r="G79">
            <v>0</v>
          </cell>
          <cell r="H79">
            <v>0</v>
          </cell>
          <cell r="I79">
            <v>0</v>
          </cell>
          <cell r="J79">
            <v>0</v>
          </cell>
          <cell r="K79">
            <v>0</v>
          </cell>
          <cell r="L79">
            <v>0</v>
          </cell>
          <cell r="M79">
            <v>0</v>
          </cell>
          <cell r="N79">
            <v>0</v>
          </cell>
          <cell r="O79">
            <v>0</v>
          </cell>
          <cell r="P79">
            <v>0</v>
          </cell>
        </row>
        <row r="80">
          <cell r="E80">
            <v>0</v>
          </cell>
          <cell r="F80">
            <v>0</v>
          </cell>
          <cell r="G80">
            <v>0</v>
          </cell>
          <cell r="H80">
            <v>0</v>
          </cell>
          <cell r="I80">
            <v>0</v>
          </cell>
          <cell r="J80">
            <v>0</v>
          </cell>
          <cell r="K80">
            <v>0</v>
          </cell>
          <cell r="L80">
            <v>0</v>
          </cell>
          <cell r="M80">
            <v>0</v>
          </cell>
          <cell r="N80">
            <v>0</v>
          </cell>
          <cell r="O80">
            <v>0</v>
          </cell>
          <cell r="P80">
            <v>0</v>
          </cell>
        </row>
        <row r="81">
          <cell r="E81">
            <v>0</v>
          </cell>
          <cell r="F81">
            <v>0</v>
          </cell>
          <cell r="G81">
            <v>0</v>
          </cell>
          <cell r="H81">
            <v>0</v>
          </cell>
          <cell r="I81">
            <v>0</v>
          </cell>
          <cell r="J81">
            <v>0</v>
          </cell>
          <cell r="K81">
            <v>0</v>
          </cell>
          <cell r="L81">
            <v>0</v>
          </cell>
          <cell r="M81">
            <v>0</v>
          </cell>
          <cell r="N81">
            <v>0</v>
          </cell>
          <cell r="O81">
            <v>0</v>
          </cell>
          <cell r="P81">
            <v>0</v>
          </cell>
        </row>
        <row r="82">
          <cell r="E82">
            <v>0</v>
          </cell>
          <cell r="F82">
            <v>0</v>
          </cell>
          <cell r="G82">
            <v>0</v>
          </cell>
          <cell r="H82">
            <v>0</v>
          </cell>
          <cell r="I82">
            <v>0</v>
          </cell>
          <cell r="J82">
            <v>0</v>
          </cell>
          <cell r="K82">
            <v>0</v>
          </cell>
          <cell r="L82">
            <v>0</v>
          </cell>
          <cell r="M82">
            <v>0</v>
          </cell>
          <cell r="N82">
            <v>0</v>
          </cell>
          <cell r="O82">
            <v>0</v>
          </cell>
          <cell r="P82">
            <v>0</v>
          </cell>
        </row>
        <row r="83">
          <cell r="E83">
            <v>0</v>
          </cell>
          <cell r="F83">
            <v>0</v>
          </cell>
          <cell r="G83">
            <v>0</v>
          </cell>
          <cell r="H83">
            <v>0</v>
          </cell>
          <cell r="I83">
            <v>0</v>
          </cell>
          <cell r="J83">
            <v>0</v>
          </cell>
          <cell r="K83">
            <v>0</v>
          </cell>
          <cell r="L83">
            <v>0</v>
          </cell>
          <cell r="M83">
            <v>0</v>
          </cell>
          <cell r="N83">
            <v>0</v>
          </cell>
          <cell r="O83">
            <v>0</v>
          </cell>
          <cell r="P83">
            <v>0</v>
          </cell>
        </row>
        <row r="84">
          <cell r="E84">
            <v>0</v>
          </cell>
          <cell r="F84">
            <v>0</v>
          </cell>
          <cell r="G84">
            <v>0</v>
          </cell>
          <cell r="H84">
            <v>0</v>
          </cell>
          <cell r="I84">
            <v>0</v>
          </cell>
          <cell r="J84">
            <v>0</v>
          </cell>
          <cell r="K84">
            <v>0</v>
          </cell>
          <cell r="L84">
            <v>0</v>
          </cell>
          <cell r="M84">
            <v>0</v>
          </cell>
          <cell r="N84">
            <v>0</v>
          </cell>
          <cell r="O84">
            <v>0</v>
          </cell>
          <cell r="P84">
            <v>0</v>
          </cell>
        </row>
        <row r="85">
          <cell r="E85">
            <v>0</v>
          </cell>
          <cell r="F85">
            <v>0</v>
          </cell>
          <cell r="G85">
            <v>0</v>
          </cell>
          <cell r="H85">
            <v>0</v>
          </cell>
          <cell r="I85">
            <v>0</v>
          </cell>
          <cell r="J85">
            <v>0</v>
          </cell>
          <cell r="K85">
            <v>0</v>
          </cell>
          <cell r="L85">
            <v>0</v>
          </cell>
          <cell r="M85">
            <v>0</v>
          </cell>
          <cell r="N85">
            <v>0</v>
          </cell>
          <cell r="O85">
            <v>0</v>
          </cell>
          <cell r="P85">
            <v>0</v>
          </cell>
        </row>
        <row r="86">
          <cell r="E86">
            <v>1000</v>
          </cell>
          <cell r="F86">
            <v>1000</v>
          </cell>
          <cell r="G86">
            <v>0</v>
          </cell>
          <cell r="H86">
            <v>0</v>
          </cell>
          <cell r="I86">
            <v>0</v>
          </cell>
          <cell r="J86">
            <v>0</v>
          </cell>
          <cell r="K86">
            <v>0</v>
          </cell>
          <cell r="L86">
            <v>0</v>
          </cell>
          <cell r="M86">
            <v>0</v>
          </cell>
          <cell r="N86">
            <v>0</v>
          </cell>
          <cell r="O86">
            <v>0</v>
          </cell>
          <cell r="P86">
            <v>0</v>
          </cell>
        </row>
        <row r="87">
          <cell r="E87">
            <v>0</v>
          </cell>
          <cell r="F87">
            <v>0</v>
          </cell>
          <cell r="G87">
            <v>0</v>
          </cell>
          <cell r="H87">
            <v>0</v>
          </cell>
          <cell r="I87">
            <v>0</v>
          </cell>
          <cell r="J87">
            <v>0</v>
          </cell>
          <cell r="K87">
            <v>0</v>
          </cell>
          <cell r="L87">
            <v>0</v>
          </cell>
          <cell r="M87">
            <v>0</v>
          </cell>
          <cell r="N87">
            <v>0</v>
          </cell>
          <cell r="O87">
            <v>0</v>
          </cell>
          <cell r="P87">
            <v>0</v>
          </cell>
        </row>
        <row r="88">
          <cell r="E88">
            <v>0</v>
          </cell>
          <cell r="F88">
            <v>0</v>
          </cell>
          <cell r="G88">
            <v>0</v>
          </cell>
          <cell r="H88">
            <v>0</v>
          </cell>
          <cell r="I88">
            <v>0</v>
          </cell>
          <cell r="J88">
            <v>0</v>
          </cell>
          <cell r="K88">
            <v>0</v>
          </cell>
          <cell r="L88">
            <v>0</v>
          </cell>
          <cell r="M88">
            <v>0</v>
          </cell>
          <cell r="N88">
            <v>0</v>
          </cell>
          <cell r="O88">
            <v>0</v>
          </cell>
          <cell r="P88">
            <v>0</v>
          </cell>
        </row>
        <row r="89">
          <cell r="E89">
            <v>0</v>
          </cell>
          <cell r="F89">
            <v>0</v>
          </cell>
          <cell r="G89">
            <v>0</v>
          </cell>
          <cell r="H89">
            <v>0</v>
          </cell>
          <cell r="I89">
            <v>0</v>
          </cell>
          <cell r="J89">
            <v>0</v>
          </cell>
          <cell r="K89">
            <v>0</v>
          </cell>
          <cell r="L89">
            <v>0</v>
          </cell>
          <cell r="M89">
            <v>0</v>
          </cell>
          <cell r="N89">
            <v>0</v>
          </cell>
          <cell r="O89">
            <v>0</v>
          </cell>
          <cell r="P89">
            <v>0</v>
          </cell>
        </row>
        <row r="90">
          <cell r="E90">
            <v>0</v>
          </cell>
          <cell r="F90">
            <v>0</v>
          </cell>
          <cell r="G90">
            <v>0</v>
          </cell>
          <cell r="H90">
            <v>0</v>
          </cell>
          <cell r="I90">
            <v>0</v>
          </cell>
          <cell r="J90">
            <v>0</v>
          </cell>
          <cell r="K90">
            <v>0</v>
          </cell>
          <cell r="L90">
            <v>0</v>
          </cell>
          <cell r="M90">
            <v>0</v>
          </cell>
          <cell r="N90">
            <v>0</v>
          </cell>
          <cell r="O90">
            <v>0</v>
          </cell>
          <cell r="P90">
            <v>0</v>
          </cell>
        </row>
        <row r="91">
          <cell r="E91">
            <v>0</v>
          </cell>
          <cell r="F91">
            <v>0</v>
          </cell>
          <cell r="G91">
            <v>0</v>
          </cell>
          <cell r="H91">
            <v>0</v>
          </cell>
          <cell r="I91">
            <v>0</v>
          </cell>
          <cell r="J91">
            <v>0</v>
          </cell>
          <cell r="K91">
            <v>0</v>
          </cell>
          <cell r="L91">
            <v>0</v>
          </cell>
          <cell r="M91">
            <v>0</v>
          </cell>
          <cell r="N91">
            <v>0</v>
          </cell>
          <cell r="O91">
            <v>0</v>
          </cell>
          <cell r="P91">
            <v>0</v>
          </cell>
        </row>
        <row r="92">
          <cell r="E92">
            <v>0</v>
          </cell>
          <cell r="F92">
            <v>0</v>
          </cell>
          <cell r="G92">
            <v>0</v>
          </cell>
          <cell r="H92">
            <v>0</v>
          </cell>
          <cell r="I92">
            <v>0</v>
          </cell>
          <cell r="J92">
            <v>0</v>
          </cell>
          <cell r="K92">
            <v>0</v>
          </cell>
          <cell r="L92">
            <v>0</v>
          </cell>
          <cell r="M92">
            <v>0</v>
          </cell>
          <cell r="N92">
            <v>0</v>
          </cell>
          <cell r="O92">
            <v>0</v>
          </cell>
          <cell r="P92">
            <v>0</v>
          </cell>
        </row>
        <row r="93">
          <cell r="E93">
            <v>0</v>
          </cell>
          <cell r="F93">
            <v>0</v>
          </cell>
          <cell r="G93">
            <v>0</v>
          </cell>
          <cell r="H93">
            <v>0</v>
          </cell>
          <cell r="I93">
            <v>0</v>
          </cell>
          <cell r="J93">
            <v>0</v>
          </cell>
          <cell r="K93">
            <v>0</v>
          </cell>
          <cell r="L93">
            <v>0</v>
          </cell>
          <cell r="M93">
            <v>0</v>
          </cell>
          <cell r="N93">
            <v>0</v>
          </cell>
          <cell r="O93">
            <v>0</v>
          </cell>
          <cell r="P93">
            <v>0</v>
          </cell>
        </row>
        <row r="94">
          <cell r="E94">
            <v>0</v>
          </cell>
          <cell r="F94">
            <v>0</v>
          </cell>
          <cell r="G94">
            <v>0</v>
          </cell>
          <cell r="H94">
            <v>0</v>
          </cell>
          <cell r="I94">
            <v>0</v>
          </cell>
          <cell r="J94">
            <v>0</v>
          </cell>
          <cell r="K94">
            <v>0</v>
          </cell>
          <cell r="L94">
            <v>0</v>
          </cell>
          <cell r="M94">
            <v>0</v>
          </cell>
          <cell r="N94">
            <v>0</v>
          </cell>
          <cell r="O94">
            <v>0</v>
          </cell>
          <cell r="P94">
            <v>0</v>
          </cell>
        </row>
        <row r="95">
          <cell r="E95">
            <v>0</v>
          </cell>
          <cell r="F95">
            <v>0</v>
          </cell>
          <cell r="G95">
            <v>0</v>
          </cell>
          <cell r="H95">
            <v>0</v>
          </cell>
          <cell r="I95">
            <v>0</v>
          </cell>
          <cell r="J95">
            <v>0</v>
          </cell>
          <cell r="K95">
            <v>0</v>
          </cell>
          <cell r="L95">
            <v>0</v>
          </cell>
          <cell r="M95">
            <v>0</v>
          </cell>
          <cell r="N95">
            <v>0</v>
          </cell>
          <cell r="O95">
            <v>0</v>
          </cell>
          <cell r="P95">
            <v>0</v>
          </cell>
        </row>
        <row r="96">
          <cell r="E96">
            <v>0</v>
          </cell>
          <cell r="F96">
            <v>0</v>
          </cell>
          <cell r="G96">
            <v>0</v>
          </cell>
          <cell r="H96">
            <v>0</v>
          </cell>
          <cell r="I96">
            <v>0</v>
          </cell>
          <cell r="J96">
            <v>0</v>
          </cell>
          <cell r="K96">
            <v>0</v>
          </cell>
          <cell r="L96">
            <v>0</v>
          </cell>
          <cell r="M96">
            <v>0</v>
          </cell>
          <cell r="N96">
            <v>0</v>
          </cell>
          <cell r="O96">
            <v>0</v>
          </cell>
          <cell r="P96">
            <v>0</v>
          </cell>
        </row>
        <row r="97">
          <cell r="E97">
            <v>0</v>
          </cell>
          <cell r="F97">
            <v>0</v>
          </cell>
          <cell r="G97">
            <v>0</v>
          </cell>
          <cell r="H97">
            <v>0</v>
          </cell>
          <cell r="I97">
            <v>0</v>
          </cell>
          <cell r="J97">
            <v>0</v>
          </cell>
          <cell r="K97">
            <v>0</v>
          </cell>
          <cell r="L97">
            <v>0</v>
          </cell>
          <cell r="M97">
            <v>0</v>
          </cell>
          <cell r="N97">
            <v>0</v>
          </cell>
          <cell r="O97">
            <v>0</v>
          </cell>
          <cell r="P97">
            <v>0</v>
          </cell>
        </row>
        <row r="98">
          <cell r="E98">
            <v>0</v>
          </cell>
          <cell r="F98">
            <v>0</v>
          </cell>
          <cell r="G98">
            <v>0</v>
          </cell>
          <cell r="H98">
            <v>0</v>
          </cell>
          <cell r="I98">
            <v>0</v>
          </cell>
          <cell r="J98">
            <v>0</v>
          </cell>
          <cell r="K98">
            <v>0</v>
          </cell>
          <cell r="L98">
            <v>0</v>
          </cell>
          <cell r="M98">
            <v>0</v>
          </cell>
          <cell r="N98">
            <v>0</v>
          </cell>
          <cell r="O98">
            <v>0</v>
          </cell>
          <cell r="P98">
            <v>0</v>
          </cell>
        </row>
        <row r="99">
          <cell r="E99">
            <v>0</v>
          </cell>
          <cell r="F99">
            <v>0</v>
          </cell>
          <cell r="G99">
            <v>0</v>
          </cell>
          <cell r="H99">
            <v>0</v>
          </cell>
          <cell r="I99">
            <v>0</v>
          </cell>
          <cell r="J99">
            <v>0</v>
          </cell>
          <cell r="K99">
            <v>0</v>
          </cell>
          <cell r="L99">
            <v>0</v>
          </cell>
          <cell r="M99">
            <v>0</v>
          </cell>
          <cell r="N99">
            <v>0</v>
          </cell>
          <cell r="O99">
            <v>0</v>
          </cell>
          <cell r="P99">
            <v>0</v>
          </cell>
        </row>
        <row r="100">
          <cell r="E100">
            <v>0</v>
          </cell>
          <cell r="F100">
            <v>0</v>
          </cell>
          <cell r="G100">
            <v>0</v>
          </cell>
          <cell r="H100">
            <v>0</v>
          </cell>
          <cell r="I100">
            <v>0</v>
          </cell>
          <cell r="J100">
            <v>0</v>
          </cell>
          <cell r="K100">
            <v>0</v>
          </cell>
          <cell r="L100">
            <v>0</v>
          </cell>
          <cell r="M100">
            <v>0</v>
          </cell>
          <cell r="N100">
            <v>0</v>
          </cell>
          <cell r="O100">
            <v>0</v>
          </cell>
          <cell r="P100">
            <v>0</v>
          </cell>
        </row>
        <row r="101">
          <cell r="E101">
            <v>2500</v>
          </cell>
          <cell r="F101">
            <v>2500</v>
          </cell>
          <cell r="G101">
            <v>0</v>
          </cell>
          <cell r="H101">
            <v>0</v>
          </cell>
          <cell r="I101">
            <v>0</v>
          </cell>
          <cell r="J101">
            <v>0</v>
          </cell>
          <cell r="K101">
            <v>0</v>
          </cell>
          <cell r="L101">
            <v>0</v>
          </cell>
          <cell r="M101">
            <v>0</v>
          </cell>
          <cell r="N101">
            <v>0</v>
          </cell>
          <cell r="O101">
            <v>0</v>
          </cell>
          <cell r="P101">
            <v>0</v>
          </cell>
        </row>
        <row r="102">
          <cell r="E102">
            <v>0</v>
          </cell>
          <cell r="F102">
            <v>0</v>
          </cell>
          <cell r="G102">
            <v>0</v>
          </cell>
          <cell r="H102">
            <v>0</v>
          </cell>
          <cell r="I102">
            <v>0</v>
          </cell>
          <cell r="J102">
            <v>0</v>
          </cell>
          <cell r="K102">
            <v>0</v>
          </cell>
          <cell r="L102">
            <v>0</v>
          </cell>
          <cell r="M102">
            <v>0</v>
          </cell>
          <cell r="N102">
            <v>0</v>
          </cell>
          <cell r="O102">
            <v>0</v>
          </cell>
          <cell r="P102">
            <v>0</v>
          </cell>
        </row>
        <row r="103">
          <cell r="E103">
            <v>0</v>
          </cell>
          <cell r="F103">
            <v>0</v>
          </cell>
          <cell r="G103">
            <v>0</v>
          </cell>
          <cell r="H103">
            <v>0</v>
          </cell>
          <cell r="I103">
            <v>0</v>
          </cell>
          <cell r="J103">
            <v>0</v>
          </cell>
          <cell r="K103">
            <v>0</v>
          </cell>
          <cell r="L103">
            <v>0</v>
          </cell>
          <cell r="M103">
            <v>0</v>
          </cell>
          <cell r="N103">
            <v>0</v>
          </cell>
          <cell r="O103">
            <v>0</v>
          </cell>
          <cell r="P103">
            <v>0</v>
          </cell>
        </row>
        <row r="104">
          <cell r="E104">
            <v>0</v>
          </cell>
          <cell r="F104">
            <v>0</v>
          </cell>
          <cell r="G104">
            <v>0</v>
          </cell>
          <cell r="H104">
            <v>0</v>
          </cell>
          <cell r="I104">
            <v>0</v>
          </cell>
          <cell r="J104">
            <v>0</v>
          </cell>
          <cell r="K104">
            <v>0</v>
          </cell>
          <cell r="L104">
            <v>0</v>
          </cell>
          <cell r="M104">
            <v>0</v>
          </cell>
          <cell r="N104">
            <v>0</v>
          </cell>
          <cell r="O104">
            <v>0</v>
          </cell>
          <cell r="P104">
            <v>0</v>
          </cell>
        </row>
        <row r="105">
          <cell r="E105">
            <v>500</v>
          </cell>
          <cell r="F105">
            <v>500</v>
          </cell>
          <cell r="G105">
            <v>0</v>
          </cell>
          <cell r="H105">
            <v>0</v>
          </cell>
          <cell r="I105">
            <v>0</v>
          </cell>
          <cell r="J105">
            <v>0</v>
          </cell>
          <cell r="K105">
            <v>0</v>
          </cell>
          <cell r="L105">
            <v>0</v>
          </cell>
          <cell r="M105">
            <v>0</v>
          </cell>
          <cell r="N105">
            <v>0</v>
          </cell>
          <cell r="O105">
            <v>0</v>
          </cell>
          <cell r="P105">
            <v>0</v>
          </cell>
        </row>
        <row r="106">
          <cell r="E106">
            <v>0</v>
          </cell>
          <cell r="F106">
            <v>0</v>
          </cell>
          <cell r="G106">
            <v>0</v>
          </cell>
          <cell r="H106">
            <v>0</v>
          </cell>
          <cell r="I106">
            <v>0</v>
          </cell>
          <cell r="J106">
            <v>0</v>
          </cell>
          <cell r="K106">
            <v>0</v>
          </cell>
          <cell r="L106">
            <v>0</v>
          </cell>
          <cell r="M106">
            <v>0</v>
          </cell>
          <cell r="N106">
            <v>0</v>
          </cell>
          <cell r="O106">
            <v>0</v>
          </cell>
          <cell r="P106">
            <v>0</v>
          </cell>
        </row>
        <row r="107">
          <cell r="E107">
            <v>0</v>
          </cell>
          <cell r="F107">
            <v>0</v>
          </cell>
          <cell r="G107">
            <v>0</v>
          </cell>
          <cell r="H107">
            <v>0</v>
          </cell>
          <cell r="I107">
            <v>0</v>
          </cell>
          <cell r="J107">
            <v>0</v>
          </cell>
          <cell r="K107">
            <v>0</v>
          </cell>
          <cell r="L107">
            <v>0</v>
          </cell>
          <cell r="M107">
            <v>0</v>
          </cell>
          <cell r="N107">
            <v>0</v>
          </cell>
          <cell r="O107">
            <v>0</v>
          </cell>
          <cell r="P107">
            <v>0</v>
          </cell>
        </row>
        <row r="108">
          <cell r="E108">
            <v>0</v>
          </cell>
          <cell r="F108">
            <v>0</v>
          </cell>
          <cell r="G108">
            <v>0</v>
          </cell>
          <cell r="H108">
            <v>0</v>
          </cell>
          <cell r="I108">
            <v>0</v>
          </cell>
          <cell r="J108">
            <v>0</v>
          </cell>
          <cell r="K108">
            <v>0</v>
          </cell>
          <cell r="L108">
            <v>0</v>
          </cell>
          <cell r="M108">
            <v>0</v>
          </cell>
          <cell r="N108">
            <v>0</v>
          </cell>
          <cell r="O108">
            <v>0</v>
          </cell>
          <cell r="P108">
            <v>0</v>
          </cell>
        </row>
        <row r="109">
          <cell r="E109">
            <v>0</v>
          </cell>
          <cell r="F109">
            <v>0</v>
          </cell>
          <cell r="G109">
            <v>0</v>
          </cell>
          <cell r="H109">
            <v>0</v>
          </cell>
          <cell r="I109">
            <v>0</v>
          </cell>
          <cell r="J109">
            <v>0</v>
          </cell>
          <cell r="K109">
            <v>0</v>
          </cell>
          <cell r="L109">
            <v>0</v>
          </cell>
          <cell r="M109">
            <v>0</v>
          </cell>
          <cell r="N109">
            <v>0</v>
          </cell>
          <cell r="O109">
            <v>0</v>
          </cell>
          <cell r="P109">
            <v>0</v>
          </cell>
        </row>
        <row r="110">
          <cell r="E110">
            <v>0</v>
          </cell>
          <cell r="F110">
            <v>0</v>
          </cell>
          <cell r="G110">
            <v>0</v>
          </cell>
          <cell r="H110">
            <v>0</v>
          </cell>
          <cell r="I110">
            <v>0</v>
          </cell>
          <cell r="J110">
            <v>0</v>
          </cell>
          <cell r="K110">
            <v>0</v>
          </cell>
          <cell r="L110">
            <v>0</v>
          </cell>
          <cell r="M110">
            <v>0</v>
          </cell>
          <cell r="N110">
            <v>0</v>
          </cell>
          <cell r="O110">
            <v>0</v>
          </cell>
          <cell r="P110">
            <v>0</v>
          </cell>
        </row>
        <row r="111">
          <cell r="E111">
            <v>0</v>
          </cell>
          <cell r="F111">
            <v>0</v>
          </cell>
          <cell r="G111">
            <v>0</v>
          </cell>
          <cell r="H111">
            <v>0</v>
          </cell>
          <cell r="I111">
            <v>0</v>
          </cell>
          <cell r="J111">
            <v>0</v>
          </cell>
          <cell r="K111">
            <v>0</v>
          </cell>
          <cell r="L111">
            <v>0</v>
          </cell>
          <cell r="M111">
            <v>0</v>
          </cell>
          <cell r="N111">
            <v>0</v>
          </cell>
          <cell r="O111">
            <v>0</v>
          </cell>
          <cell r="P111">
            <v>0</v>
          </cell>
        </row>
        <row r="112">
          <cell r="E112">
            <v>0</v>
          </cell>
          <cell r="F112">
            <v>0</v>
          </cell>
          <cell r="G112">
            <v>0</v>
          </cell>
          <cell r="H112">
            <v>0</v>
          </cell>
          <cell r="I112">
            <v>0</v>
          </cell>
          <cell r="J112">
            <v>0</v>
          </cell>
          <cell r="K112">
            <v>0</v>
          </cell>
          <cell r="L112">
            <v>0</v>
          </cell>
          <cell r="M112">
            <v>0</v>
          </cell>
          <cell r="N112">
            <v>0</v>
          </cell>
          <cell r="O112">
            <v>0</v>
          </cell>
          <cell r="P112">
            <v>0</v>
          </cell>
        </row>
        <row r="113">
          <cell r="E113">
            <v>0</v>
          </cell>
          <cell r="F113">
            <v>0</v>
          </cell>
          <cell r="G113">
            <v>0</v>
          </cell>
          <cell r="H113">
            <v>0</v>
          </cell>
          <cell r="I113">
            <v>0</v>
          </cell>
          <cell r="J113">
            <v>0</v>
          </cell>
          <cell r="K113">
            <v>0</v>
          </cell>
          <cell r="L113">
            <v>0</v>
          </cell>
          <cell r="M113">
            <v>0</v>
          </cell>
          <cell r="N113">
            <v>0</v>
          </cell>
          <cell r="O113">
            <v>0</v>
          </cell>
          <cell r="P113">
            <v>0</v>
          </cell>
        </row>
        <row r="114">
          <cell r="E114">
            <v>0</v>
          </cell>
          <cell r="F114">
            <v>0</v>
          </cell>
          <cell r="G114">
            <v>0</v>
          </cell>
          <cell r="H114">
            <v>0</v>
          </cell>
          <cell r="I114">
            <v>0</v>
          </cell>
          <cell r="J114">
            <v>0</v>
          </cell>
          <cell r="K114">
            <v>0</v>
          </cell>
          <cell r="L114">
            <v>0</v>
          </cell>
          <cell r="M114">
            <v>0</v>
          </cell>
          <cell r="N114">
            <v>0</v>
          </cell>
          <cell r="O114">
            <v>0</v>
          </cell>
          <cell r="P114">
            <v>0</v>
          </cell>
        </row>
        <row r="115">
          <cell r="E115">
            <v>0</v>
          </cell>
          <cell r="F115">
            <v>0</v>
          </cell>
          <cell r="G115">
            <v>0</v>
          </cell>
          <cell r="H115">
            <v>0</v>
          </cell>
          <cell r="I115">
            <v>0</v>
          </cell>
          <cell r="J115">
            <v>0</v>
          </cell>
          <cell r="K115">
            <v>0</v>
          </cell>
          <cell r="L115">
            <v>0</v>
          </cell>
          <cell r="M115">
            <v>0</v>
          </cell>
          <cell r="N115">
            <v>0</v>
          </cell>
          <cell r="O115">
            <v>0</v>
          </cell>
          <cell r="P115">
            <v>0</v>
          </cell>
        </row>
        <row r="116">
          <cell r="E116">
            <v>0</v>
          </cell>
          <cell r="F116">
            <v>0</v>
          </cell>
          <cell r="G116">
            <v>0</v>
          </cell>
          <cell r="H116">
            <v>0</v>
          </cell>
          <cell r="I116">
            <v>0</v>
          </cell>
          <cell r="J116">
            <v>0</v>
          </cell>
          <cell r="K116">
            <v>0</v>
          </cell>
          <cell r="L116">
            <v>0</v>
          </cell>
          <cell r="M116">
            <v>0</v>
          </cell>
          <cell r="N116">
            <v>0</v>
          </cell>
          <cell r="O116">
            <v>0</v>
          </cell>
          <cell r="P116">
            <v>0</v>
          </cell>
        </row>
        <row r="117">
          <cell r="E117">
            <v>1500</v>
          </cell>
          <cell r="F117">
            <v>1500</v>
          </cell>
          <cell r="G117">
            <v>0</v>
          </cell>
          <cell r="H117">
            <v>0</v>
          </cell>
          <cell r="I117">
            <v>0</v>
          </cell>
          <cell r="J117">
            <v>0</v>
          </cell>
          <cell r="K117">
            <v>0</v>
          </cell>
          <cell r="L117">
            <v>0</v>
          </cell>
          <cell r="M117">
            <v>0</v>
          </cell>
          <cell r="N117">
            <v>0</v>
          </cell>
          <cell r="O117">
            <v>0</v>
          </cell>
          <cell r="P117">
            <v>0</v>
          </cell>
        </row>
        <row r="118">
          <cell r="E118">
            <v>0</v>
          </cell>
          <cell r="F118">
            <v>0</v>
          </cell>
          <cell r="G118">
            <v>0</v>
          </cell>
          <cell r="H118">
            <v>0</v>
          </cell>
          <cell r="I118">
            <v>0</v>
          </cell>
          <cell r="J118">
            <v>0</v>
          </cell>
          <cell r="K118">
            <v>0</v>
          </cell>
          <cell r="L118">
            <v>0</v>
          </cell>
          <cell r="M118">
            <v>0</v>
          </cell>
          <cell r="N118">
            <v>0</v>
          </cell>
          <cell r="O118">
            <v>0</v>
          </cell>
          <cell r="P118">
            <v>0</v>
          </cell>
        </row>
        <row r="119">
          <cell r="E119">
            <v>0</v>
          </cell>
          <cell r="F119">
            <v>0</v>
          </cell>
          <cell r="G119">
            <v>0</v>
          </cell>
          <cell r="H119">
            <v>0</v>
          </cell>
          <cell r="I119">
            <v>0</v>
          </cell>
          <cell r="J119">
            <v>0</v>
          </cell>
          <cell r="K119">
            <v>0</v>
          </cell>
          <cell r="L119">
            <v>0</v>
          </cell>
          <cell r="M119">
            <v>0</v>
          </cell>
          <cell r="N119">
            <v>0</v>
          </cell>
          <cell r="O119">
            <v>0</v>
          </cell>
          <cell r="P119">
            <v>0</v>
          </cell>
        </row>
        <row r="120">
          <cell r="E120">
            <v>0</v>
          </cell>
          <cell r="F120">
            <v>0</v>
          </cell>
          <cell r="G120">
            <v>0</v>
          </cell>
          <cell r="H120">
            <v>0</v>
          </cell>
          <cell r="I120">
            <v>0</v>
          </cell>
          <cell r="J120">
            <v>0</v>
          </cell>
          <cell r="K120">
            <v>0</v>
          </cell>
          <cell r="L120">
            <v>0</v>
          </cell>
          <cell r="M120">
            <v>0</v>
          </cell>
          <cell r="N120">
            <v>0</v>
          </cell>
          <cell r="O120">
            <v>0</v>
          </cell>
          <cell r="P120">
            <v>0</v>
          </cell>
        </row>
        <row r="121">
          <cell r="E121">
            <v>0</v>
          </cell>
          <cell r="F121">
            <v>0</v>
          </cell>
          <cell r="G121">
            <v>0</v>
          </cell>
          <cell r="H121">
            <v>0</v>
          </cell>
          <cell r="I121">
            <v>0</v>
          </cell>
          <cell r="J121">
            <v>0</v>
          </cell>
          <cell r="K121">
            <v>0</v>
          </cell>
          <cell r="L121">
            <v>0</v>
          </cell>
          <cell r="M121">
            <v>0</v>
          </cell>
          <cell r="N121">
            <v>0</v>
          </cell>
          <cell r="O121">
            <v>0</v>
          </cell>
          <cell r="P121">
            <v>0</v>
          </cell>
        </row>
        <row r="122">
          <cell r="E122">
            <v>0</v>
          </cell>
          <cell r="F122">
            <v>0</v>
          </cell>
          <cell r="G122">
            <v>0</v>
          </cell>
          <cell r="H122">
            <v>0</v>
          </cell>
          <cell r="I122">
            <v>0</v>
          </cell>
          <cell r="J122">
            <v>0</v>
          </cell>
          <cell r="K122">
            <v>0</v>
          </cell>
          <cell r="L122">
            <v>0</v>
          </cell>
          <cell r="M122">
            <v>0</v>
          </cell>
          <cell r="N122">
            <v>0</v>
          </cell>
          <cell r="O122">
            <v>0</v>
          </cell>
          <cell r="P122">
            <v>0</v>
          </cell>
        </row>
        <row r="123">
          <cell r="E123">
            <v>0</v>
          </cell>
          <cell r="F123">
            <v>0</v>
          </cell>
          <cell r="G123">
            <v>0</v>
          </cell>
          <cell r="H123">
            <v>0</v>
          </cell>
          <cell r="I123">
            <v>0</v>
          </cell>
          <cell r="J123">
            <v>0</v>
          </cell>
          <cell r="K123">
            <v>0</v>
          </cell>
          <cell r="L123">
            <v>0</v>
          </cell>
          <cell r="M123">
            <v>0</v>
          </cell>
          <cell r="N123">
            <v>0</v>
          </cell>
          <cell r="O123">
            <v>0</v>
          </cell>
          <cell r="P123">
            <v>0</v>
          </cell>
        </row>
        <row r="124">
          <cell r="E124">
            <v>0</v>
          </cell>
          <cell r="F124">
            <v>0</v>
          </cell>
          <cell r="G124">
            <v>0</v>
          </cell>
          <cell r="H124">
            <v>0</v>
          </cell>
          <cell r="I124">
            <v>0</v>
          </cell>
          <cell r="J124">
            <v>0</v>
          </cell>
          <cell r="K124">
            <v>0</v>
          </cell>
          <cell r="L124">
            <v>0</v>
          </cell>
          <cell r="M124">
            <v>0</v>
          </cell>
          <cell r="N124">
            <v>0</v>
          </cell>
          <cell r="O124">
            <v>0</v>
          </cell>
          <cell r="P124">
            <v>0</v>
          </cell>
        </row>
        <row r="125">
          <cell r="E125">
            <v>0</v>
          </cell>
          <cell r="F125">
            <v>0</v>
          </cell>
          <cell r="G125">
            <v>0</v>
          </cell>
          <cell r="H125">
            <v>0</v>
          </cell>
          <cell r="I125">
            <v>0</v>
          </cell>
          <cell r="J125">
            <v>0</v>
          </cell>
          <cell r="K125">
            <v>0</v>
          </cell>
          <cell r="L125">
            <v>0</v>
          </cell>
          <cell r="M125">
            <v>0</v>
          </cell>
          <cell r="N125">
            <v>0</v>
          </cell>
          <cell r="O125">
            <v>0</v>
          </cell>
          <cell r="P125">
            <v>0</v>
          </cell>
        </row>
        <row r="126">
          <cell r="E126">
            <v>0</v>
          </cell>
          <cell r="F126">
            <v>0</v>
          </cell>
          <cell r="G126">
            <v>0</v>
          </cell>
          <cell r="H126">
            <v>0</v>
          </cell>
          <cell r="I126">
            <v>0</v>
          </cell>
          <cell r="J126">
            <v>0</v>
          </cell>
          <cell r="K126">
            <v>0</v>
          </cell>
          <cell r="L126">
            <v>0</v>
          </cell>
          <cell r="M126">
            <v>0</v>
          </cell>
          <cell r="N126">
            <v>0</v>
          </cell>
          <cell r="O126">
            <v>0</v>
          </cell>
          <cell r="P126">
            <v>0</v>
          </cell>
        </row>
        <row r="127">
          <cell r="E127">
            <v>0</v>
          </cell>
          <cell r="F127">
            <v>0</v>
          </cell>
          <cell r="G127">
            <v>0</v>
          </cell>
          <cell r="H127">
            <v>0</v>
          </cell>
          <cell r="I127">
            <v>0</v>
          </cell>
          <cell r="J127">
            <v>0</v>
          </cell>
          <cell r="K127">
            <v>0</v>
          </cell>
          <cell r="L127">
            <v>0</v>
          </cell>
          <cell r="M127">
            <v>0</v>
          </cell>
          <cell r="N127">
            <v>0</v>
          </cell>
          <cell r="O127">
            <v>0</v>
          </cell>
          <cell r="P127">
            <v>0</v>
          </cell>
        </row>
        <row r="128">
          <cell r="E128">
            <v>0</v>
          </cell>
          <cell r="F128">
            <v>0</v>
          </cell>
          <cell r="G128">
            <v>0</v>
          </cell>
          <cell r="H128">
            <v>0</v>
          </cell>
          <cell r="I128">
            <v>0</v>
          </cell>
          <cell r="J128">
            <v>0</v>
          </cell>
          <cell r="K128">
            <v>0</v>
          </cell>
          <cell r="L128">
            <v>0</v>
          </cell>
          <cell r="M128">
            <v>0</v>
          </cell>
          <cell r="N128">
            <v>0</v>
          </cell>
          <cell r="O128">
            <v>0</v>
          </cell>
          <cell r="P128">
            <v>0</v>
          </cell>
        </row>
        <row r="129">
          <cell r="E129">
            <v>0</v>
          </cell>
          <cell r="F129">
            <v>0</v>
          </cell>
          <cell r="G129">
            <v>0</v>
          </cell>
          <cell r="H129">
            <v>0</v>
          </cell>
          <cell r="I129">
            <v>0</v>
          </cell>
          <cell r="J129">
            <v>0</v>
          </cell>
          <cell r="K129">
            <v>0</v>
          </cell>
          <cell r="L129">
            <v>0</v>
          </cell>
          <cell r="M129">
            <v>0</v>
          </cell>
          <cell r="N129">
            <v>0</v>
          </cell>
          <cell r="O129">
            <v>0</v>
          </cell>
          <cell r="P129">
            <v>0</v>
          </cell>
        </row>
        <row r="130">
          <cell r="E130">
            <v>0</v>
          </cell>
          <cell r="F130">
            <v>0</v>
          </cell>
          <cell r="G130">
            <v>0</v>
          </cell>
          <cell r="H130">
            <v>0</v>
          </cell>
          <cell r="I130">
            <v>0</v>
          </cell>
          <cell r="J130">
            <v>0</v>
          </cell>
          <cell r="K130">
            <v>0</v>
          </cell>
          <cell r="L130">
            <v>0</v>
          </cell>
          <cell r="M130">
            <v>0</v>
          </cell>
          <cell r="N130">
            <v>0</v>
          </cell>
          <cell r="O130">
            <v>0</v>
          </cell>
          <cell r="P130">
            <v>0</v>
          </cell>
        </row>
        <row r="131">
          <cell r="E131">
            <v>0</v>
          </cell>
          <cell r="F131">
            <v>0</v>
          </cell>
          <cell r="G131">
            <v>0</v>
          </cell>
          <cell r="H131">
            <v>0</v>
          </cell>
          <cell r="I131">
            <v>0</v>
          </cell>
          <cell r="J131">
            <v>0</v>
          </cell>
          <cell r="K131">
            <v>0</v>
          </cell>
          <cell r="L131">
            <v>0</v>
          </cell>
          <cell r="M131">
            <v>0</v>
          </cell>
          <cell r="N131">
            <v>0</v>
          </cell>
          <cell r="O131">
            <v>0</v>
          </cell>
          <cell r="P131">
            <v>0</v>
          </cell>
        </row>
        <row r="132">
          <cell r="E132">
            <v>0</v>
          </cell>
          <cell r="F132">
            <v>0</v>
          </cell>
          <cell r="G132">
            <v>0</v>
          </cell>
          <cell r="H132">
            <v>0</v>
          </cell>
          <cell r="I132">
            <v>0</v>
          </cell>
          <cell r="J132">
            <v>0</v>
          </cell>
          <cell r="K132">
            <v>0</v>
          </cell>
          <cell r="L132">
            <v>0</v>
          </cell>
          <cell r="M132">
            <v>0</v>
          </cell>
          <cell r="N132">
            <v>0</v>
          </cell>
          <cell r="O132">
            <v>0</v>
          </cell>
          <cell r="P132">
            <v>0</v>
          </cell>
        </row>
        <row r="133">
          <cell r="E133">
            <v>0</v>
          </cell>
          <cell r="F133">
            <v>0</v>
          </cell>
          <cell r="G133">
            <v>0</v>
          </cell>
          <cell r="H133">
            <v>0</v>
          </cell>
          <cell r="I133">
            <v>0</v>
          </cell>
          <cell r="J133">
            <v>0</v>
          </cell>
          <cell r="K133">
            <v>0</v>
          </cell>
          <cell r="L133">
            <v>0</v>
          </cell>
          <cell r="M133">
            <v>0</v>
          </cell>
          <cell r="N133">
            <v>0</v>
          </cell>
          <cell r="O133">
            <v>0</v>
          </cell>
          <cell r="P133">
            <v>0</v>
          </cell>
        </row>
        <row r="134">
          <cell r="E134">
            <v>0</v>
          </cell>
          <cell r="F134">
            <v>0</v>
          </cell>
          <cell r="G134">
            <v>0</v>
          </cell>
          <cell r="H134">
            <v>0</v>
          </cell>
          <cell r="I134">
            <v>0</v>
          </cell>
          <cell r="J134">
            <v>0</v>
          </cell>
          <cell r="K134">
            <v>0</v>
          </cell>
          <cell r="L134">
            <v>0</v>
          </cell>
          <cell r="M134">
            <v>0</v>
          </cell>
          <cell r="N134">
            <v>0</v>
          </cell>
          <cell r="O134">
            <v>0</v>
          </cell>
          <cell r="P134">
            <v>0</v>
          </cell>
        </row>
        <row r="135">
          <cell r="E135">
            <v>0</v>
          </cell>
          <cell r="F135">
            <v>0</v>
          </cell>
          <cell r="G135">
            <v>0</v>
          </cell>
          <cell r="H135">
            <v>0</v>
          </cell>
          <cell r="I135">
            <v>0</v>
          </cell>
          <cell r="J135">
            <v>0</v>
          </cell>
          <cell r="K135">
            <v>0</v>
          </cell>
          <cell r="L135">
            <v>0</v>
          </cell>
          <cell r="M135">
            <v>0</v>
          </cell>
          <cell r="N135">
            <v>0</v>
          </cell>
          <cell r="O135">
            <v>0</v>
          </cell>
          <cell r="P135">
            <v>0</v>
          </cell>
        </row>
        <row r="136">
          <cell r="E136">
            <v>0</v>
          </cell>
          <cell r="F136">
            <v>0</v>
          </cell>
          <cell r="G136">
            <v>0</v>
          </cell>
          <cell r="H136">
            <v>0</v>
          </cell>
          <cell r="I136">
            <v>0</v>
          </cell>
          <cell r="J136">
            <v>0</v>
          </cell>
          <cell r="K136">
            <v>0</v>
          </cell>
          <cell r="L136">
            <v>0</v>
          </cell>
          <cell r="M136">
            <v>0</v>
          </cell>
          <cell r="N136">
            <v>0</v>
          </cell>
          <cell r="O136">
            <v>0</v>
          </cell>
          <cell r="P136">
            <v>0</v>
          </cell>
        </row>
        <row r="137">
          <cell r="E137">
            <v>0</v>
          </cell>
          <cell r="F137">
            <v>0</v>
          </cell>
          <cell r="G137">
            <v>0</v>
          </cell>
          <cell r="H137">
            <v>0</v>
          </cell>
          <cell r="I137">
            <v>0</v>
          </cell>
          <cell r="J137">
            <v>0</v>
          </cell>
          <cell r="K137">
            <v>0</v>
          </cell>
          <cell r="L137">
            <v>0</v>
          </cell>
          <cell r="M137">
            <v>0</v>
          </cell>
          <cell r="N137">
            <v>0</v>
          </cell>
          <cell r="O137">
            <v>0</v>
          </cell>
          <cell r="P137">
            <v>0</v>
          </cell>
        </row>
        <row r="138">
          <cell r="E138">
            <v>0</v>
          </cell>
          <cell r="F138">
            <v>0</v>
          </cell>
          <cell r="G138">
            <v>0</v>
          </cell>
          <cell r="H138">
            <v>0</v>
          </cell>
          <cell r="I138">
            <v>0</v>
          </cell>
          <cell r="J138">
            <v>0</v>
          </cell>
          <cell r="K138">
            <v>0</v>
          </cell>
          <cell r="L138">
            <v>0</v>
          </cell>
          <cell r="M138">
            <v>0</v>
          </cell>
          <cell r="N138">
            <v>0</v>
          </cell>
          <cell r="O138">
            <v>0</v>
          </cell>
          <cell r="P138">
            <v>0</v>
          </cell>
        </row>
        <row r="139">
          <cell r="E139">
            <v>0</v>
          </cell>
          <cell r="F139">
            <v>0</v>
          </cell>
          <cell r="G139">
            <v>0</v>
          </cell>
          <cell r="H139">
            <v>0</v>
          </cell>
          <cell r="I139">
            <v>0</v>
          </cell>
          <cell r="J139">
            <v>0</v>
          </cell>
          <cell r="K139">
            <v>0</v>
          </cell>
          <cell r="L139">
            <v>0</v>
          </cell>
          <cell r="M139">
            <v>0</v>
          </cell>
          <cell r="N139">
            <v>0</v>
          </cell>
          <cell r="O139">
            <v>0</v>
          </cell>
          <cell r="P139">
            <v>0</v>
          </cell>
        </row>
        <row r="140">
          <cell r="E140">
            <v>0</v>
          </cell>
          <cell r="F140">
            <v>0</v>
          </cell>
          <cell r="G140">
            <v>0</v>
          </cell>
          <cell r="H140">
            <v>0</v>
          </cell>
          <cell r="I140">
            <v>0</v>
          </cell>
          <cell r="J140">
            <v>0</v>
          </cell>
          <cell r="K140">
            <v>0</v>
          </cell>
          <cell r="L140">
            <v>0</v>
          </cell>
          <cell r="M140">
            <v>0</v>
          </cell>
          <cell r="N140">
            <v>0</v>
          </cell>
          <cell r="O140">
            <v>0</v>
          </cell>
          <cell r="P140">
            <v>0</v>
          </cell>
        </row>
        <row r="141">
          <cell r="E141">
            <v>0</v>
          </cell>
          <cell r="F141">
            <v>0</v>
          </cell>
          <cell r="G141">
            <v>0</v>
          </cell>
          <cell r="H141">
            <v>0</v>
          </cell>
          <cell r="I141">
            <v>0</v>
          </cell>
          <cell r="J141">
            <v>0</v>
          </cell>
          <cell r="K141">
            <v>0</v>
          </cell>
          <cell r="L141">
            <v>0</v>
          </cell>
          <cell r="M141">
            <v>0</v>
          </cell>
          <cell r="N141">
            <v>0</v>
          </cell>
          <cell r="O141">
            <v>0</v>
          </cell>
          <cell r="P141">
            <v>0</v>
          </cell>
        </row>
        <row r="142">
          <cell r="E142">
            <v>0</v>
          </cell>
          <cell r="F142">
            <v>0</v>
          </cell>
          <cell r="G142">
            <v>0</v>
          </cell>
          <cell r="H142">
            <v>0</v>
          </cell>
          <cell r="I142">
            <v>0</v>
          </cell>
          <cell r="J142">
            <v>0</v>
          </cell>
          <cell r="K142">
            <v>0</v>
          </cell>
          <cell r="L142">
            <v>0</v>
          </cell>
          <cell r="M142">
            <v>0</v>
          </cell>
          <cell r="N142">
            <v>0</v>
          </cell>
          <cell r="O142">
            <v>0</v>
          </cell>
          <cell r="P142">
            <v>0</v>
          </cell>
        </row>
        <row r="143">
          <cell r="E143">
            <v>0</v>
          </cell>
          <cell r="F143">
            <v>0</v>
          </cell>
          <cell r="G143">
            <v>68792.131897872343</v>
          </cell>
          <cell r="H143">
            <v>8461.7718916370723</v>
          </cell>
          <cell r="I143">
            <v>17552.567050281963</v>
          </cell>
          <cell r="J143">
            <v>47727.003374593216</v>
          </cell>
          <cell r="K143">
            <v>69738.55284209174</v>
          </cell>
          <cell r="L143">
            <v>70137.431550014953</v>
          </cell>
          <cell r="M143">
            <v>71077.109102454822</v>
          </cell>
          <cell r="N143">
            <v>-40065.76606910571</v>
          </cell>
          <cell r="O143">
            <v>84093.943854297351</v>
          </cell>
          <cell r="P143">
            <v>85507.013777596076</v>
          </cell>
        </row>
        <row r="144">
          <cell r="E144">
            <v>0</v>
          </cell>
          <cell r="F144">
            <v>0</v>
          </cell>
          <cell r="G144">
            <v>0</v>
          </cell>
          <cell r="H144">
            <v>0</v>
          </cell>
          <cell r="I144">
            <v>0</v>
          </cell>
          <cell r="J144">
            <v>0</v>
          </cell>
          <cell r="K144">
            <v>0</v>
          </cell>
          <cell r="L144">
            <v>0</v>
          </cell>
          <cell r="M144">
            <v>0</v>
          </cell>
          <cell r="N144">
            <v>0</v>
          </cell>
          <cell r="O144">
            <v>0</v>
          </cell>
          <cell r="P144">
            <v>0</v>
          </cell>
        </row>
        <row r="145">
          <cell r="E145">
            <v>0</v>
          </cell>
          <cell r="F145">
            <v>0</v>
          </cell>
          <cell r="G145">
            <v>0</v>
          </cell>
          <cell r="H145">
            <v>0</v>
          </cell>
          <cell r="I145">
            <v>0</v>
          </cell>
          <cell r="J145">
            <v>0</v>
          </cell>
          <cell r="K145">
            <v>0</v>
          </cell>
          <cell r="L145">
            <v>0</v>
          </cell>
          <cell r="M145">
            <v>0</v>
          </cell>
          <cell r="N145">
            <v>0</v>
          </cell>
          <cell r="O145">
            <v>0</v>
          </cell>
          <cell r="P145">
            <v>0</v>
          </cell>
        </row>
        <row r="146">
          <cell r="E146">
            <v>0</v>
          </cell>
          <cell r="F146">
            <v>0</v>
          </cell>
          <cell r="G146">
            <v>0</v>
          </cell>
          <cell r="H146">
            <v>0</v>
          </cell>
          <cell r="I146">
            <v>0</v>
          </cell>
          <cell r="J146">
            <v>0</v>
          </cell>
          <cell r="K146">
            <v>0</v>
          </cell>
          <cell r="L146">
            <v>0</v>
          </cell>
          <cell r="M146">
            <v>0</v>
          </cell>
          <cell r="N146">
            <v>0</v>
          </cell>
          <cell r="O146">
            <v>0</v>
          </cell>
          <cell r="P146">
            <v>0</v>
          </cell>
        </row>
        <row r="147">
          <cell r="E147">
            <v>0</v>
          </cell>
          <cell r="F147">
            <v>0</v>
          </cell>
          <cell r="G147">
            <v>68792.131897872343</v>
          </cell>
          <cell r="H147">
            <v>8461.7718916370723</v>
          </cell>
          <cell r="I147">
            <v>17552.567050281963</v>
          </cell>
          <cell r="J147">
            <v>47727.003374593216</v>
          </cell>
          <cell r="K147">
            <v>69738.55284209174</v>
          </cell>
          <cell r="L147">
            <v>70137.431550014953</v>
          </cell>
          <cell r="M147">
            <v>71077.109102454822</v>
          </cell>
          <cell r="N147">
            <v>-40065.76606910571</v>
          </cell>
          <cell r="O147">
            <v>84093.943854297351</v>
          </cell>
          <cell r="P147">
            <v>85507.013777596076</v>
          </cell>
        </row>
      </sheetData>
      <sheetData sheetId="68">
        <row r="4">
          <cell r="E4">
            <v>13</v>
          </cell>
        </row>
      </sheetData>
      <sheetData sheetId="69">
        <row r="4">
          <cell r="E4">
            <v>13</v>
          </cell>
        </row>
      </sheetData>
      <sheetData sheetId="70">
        <row r="4">
          <cell r="E4">
            <v>13</v>
          </cell>
        </row>
      </sheetData>
      <sheetData sheetId="71">
        <row r="4">
          <cell r="E4">
            <v>13</v>
          </cell>
        </row>
      </sheetData>
      <sheetData sheetId="72"/>
      <sheetData sheetId="73"/>
      <sheetData sheetId="74" refreshError="1"/>
      <sheetData sheetId="75" refreshError="1"/>
      <sheetData sheetId="76" refreshError="1"/>
    </sheetDataSet>
  </externalBook>
</externalLink>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customProperty" Target="../customProperty1.bin"/><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customProperty" Target="../customProperty2.bin"/><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customProperty" Target="../customProperty3.bin"/><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654EE6-727F-4216-B959-BB0C65D1C13C}">
  <sheetPr codeName="Sheet1"/>
  <dimension ref="B8:H32"/>
  <sheetViews>
    <sheetView showGridLines="0" tabSelected="1" zoomScaleNormal="100" workbookViewId="0"/>
  </sheetViews>
  <sheetFormatPr defaultRowHeight="15" x14ac:dyDescent="0.25"/>
  <cols>
    <col min="1" max="1" width="3.5703125" customWidth="1"/>
    <col min="4" max="4" width="20.7109375" customWidth="1"/>
    <col min="11" max="11" width="8.7109375" customWidth="1"/>
  </cols>
  <sheetData>
    <row r="8" spans="2:2" ht="21" x14ac:dyDescent="0.35">
      <c r="B8" s="2" t="s">
        <v>495</v>
      </c>
    </row>
    <row r="9" spans="2:2" ht="21" x14ac:dyDescent="0.35">
      <c r="B9" s="2"/>
    </row>
    <row r="10" spans="2:2" x14ac:dyDescent="0.25">
      <c r="B10" s="1" t="s">
        <v>514</v>
      </c>
    </row>
    <row r="28" spans="8:8" x14ac:dyDescent="0.25">
      <c r="H28" s="279"/>
    </row>
    <row r="29" spans="8:8" x14ac:dyDescent="0.25">
      <c r="H29" s="279"/>
    </row>
    <row r="30" spans="8:8" x14ac:dyDescent="0.25">
      <c r="H30" s="279"/>
    </row>
    <row r="31" spans="8:8" x14ac:dyDescent="0.25">
      <c r="H31" s="279"/>
    </row>
    <row r="32" spans="8:8" x14ac:dyDescent="0.25">
      <c r="H32" s="279"/>
    </row>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D971F-2F3A-4C91-B93B-D4B37BA332C7}">
  <sheetPr codeName="Sheet11">
    <tabColor rgb="FFFED2D9"/>
    <pageSetUpPr fitToPage="1"/>
  </sheetPr>
  <dimension ref="C1:AW100"/>
  <sheetViews>
    <sheetView showGridLines="0" view="pageBreakPreview" zoomScaleNormal="100" zoomScaleSheetLayoutView="100" workbookViewId="0">
      <pane xSplit="3" ySplit="8" topLeftCell="D9" activePane="bottomRight" state="frozen"/>
      <selection activeCell="O24" sqref="O24"/>
      <selection pane="topRight" activeCell="O24" sqref="O24"/>
      <selection pane="bottomLeft" activeCell="O24" sqref="O24"/>
      <selection pane="bottomRight"/>
    </sheetView>
  </sheetViews>
  <sheetFormatPr defaultColWidth="9.140625" defaultRowHeight="15" x14ac:dyDescent="0.25"/>
  <cols>
    <col min="1" max="1" width="1.5703125" customWidth="1"/>
    <col min="2" max="2" width="1.85546875" customWidth="1"/>
    <col min="3" max="3" width="36.85546875" customWidth="1"/>
    <col min="4" max="25" width="11.28515625" customWidth="1"/>
    <col min="26" max="26" width="1.7109375" customWidth="1"/>
  </cols>
  <sheetData>
    <row r="1" spans="3:28" ht="6.95" customHeight="1" x14ac:dyDescent="0.25"/>
    <row r="2" spans="3:28" s="3" customFormat="1" ht="15.75" x14ac:dyDescent="0.25">
      <c r="C2" s="108" t="s">
        <v>129</v>
      </c>
    </row>
    <row r="3" spans="3:28" s="3" customFormat="1" ht="15.75" x14ac:dyDescent="0.25">
      <c r="C3" s="108"/>
    </row>
    <row r="4" spans="3:28" s="3" customFormat="1" ht="15.75" x14ac:dyDescent="0.25">
      <c r="C4" s="229" t="s">
        <v>235</v>
      </c>
      <c r="D4" s="206" t="s">
        <v>234</v>
      </c>
      <c r="E4" s="206" t="s">
        <v>234</v>
      </c>
      <c r="F4" s="206" t="s">
        <v>234</v>
      </c>
      <c r="G4" s="206" t="s">
        <v>234</v>
      </c>
      <c r="H4" s="206" t="s">
        <v>234</v>
      </c>
      <c r="I4" s="206" t="s">
        <v>234</v>
      </c>
      <c r="J4" s="206" t="s">
        <v>234</v>
      </c>
      <c r="K4" s="206" t="s">
        <v>234</v>
      </c>
      <c r="L4" s="206" t="s">
        <v>234</v>
      </c>
      <c r="M4" s="206" t="s">
        <v>234</v>
      </c>
      <c r="N4" s="206" t="s">
        <v>234</v>
      </c>
      <c r="O4" s="206" t="s">
        <v>234</v>
      </c>
      <c r="P4" s="206" t="s">
        <v>234</v>
      </c>
      <c r="Q4" s="206" t="s">
        <v>234</v>
      </c>
      <c r="R4" s="206" t="s">
        <v>234</v>
      </c>
      <c r="S4" s="206" t="s">
        <v>234</v>
      </c>
      <c r="T4" s="206" t="s">
        <v>234</v>
      </c>
      <c r="U4" s="206" t="s">
        <v>234</v>
      </c>
      <c r="V4" s="206" t="s">
        <v>234</v>
      </c>
      <c r="W4" s="210" t="s">
        <v>496</v>
      </c>
      <c r="X4" s="206" t="s">
        <v>496</v>
      </c>
      <c r="Y4" s="206" t="s">
        <v>496</v>
      </c>
    </row>
    <row r="5" spans="3:28" s="3" customFormat="1" ht="5.0999999999999996" customHeight="1" x14ac:dyDescent="0.25">
      <c r="C5" s="108"/>
      <c r="W5" s="163"/>
    </row>
    <row r="6" spans="3:28" s="4" customFormat="1" ht="21.75" customHeight="1" x14ac:dyDescent="0.2">
      <c r="C6" s="164"/>
      <c r="D6" s="163" t="s">
        <v>163</v>
      </c>
      <c r="E6" s="163" t="s">
        <v>164</v>
      </c>
      <c r="F6" s="163" t="s">
        <v>165</v>
      </c>
      <c r="G6" s="163" t="s">
        <v>71</v>
      </c>
      <c r="H6" s="163" t="s">
        <v>59</v>
      </c>
      <c r="I6" s="163" t="s">
        <v>69</v>
      </c>
      <c r="J6" s="163" t="s">
        <v>68</v>
      </c>
      <c r="K6" s="163" t="s">
        <v>67</v>
      </c>
      <c r="L6" s="163" t="s">
        <v>63</v>
      </c>
      <c r="M6" s="163" t="s">
        <v>64</v>
      </c>
      <c r="N6" s="163" t="s">
        <v>65</v>
      </c>
      <c r="O6" s="163" t="s">
        <v>66</v>
      </c>
      <c r="P6" s="163" t="s">
        <v>62</v>
      </c>
      <c r="Q6" s="163" t="s">
        <v>61</v>
      </c>
      <c r="R6" s="163" t="s">
        <v>60</v>
      </c>
      <c r="S6" s="163" t="s">
        <v>188</v>
      </c>
      <c r="T6" s="163" t="s">
        <v>227</v>
      </c>
      <c r="U6" s="163" t="s">
        <v>292</v>
      </c>
      <c r="V6" s="163" t="s">
        <v>309</v>
      </c>
      <c r="W6" s="163" t="s">
        <v>360</v>
      </c>
      <c r="X6" s="163" t="s">
        <v>436</v>
      </c>
      <c r="Y6" s="163" t="s">
        <v>482</v>
      </c>
    </row>
    <row r="7" spans="3:28" s="4" customFormat="1" ht="15" customHeight="1" thickBot="1" x14ac:dyDescent="0.25">
      <c r="C7" s="165" t="s">
        <v>15</v>
      </c>
      <c r="D7" s="204">
        <v>44256</v>
      </c>
      <c r="E7" s="204">
        <v>44348</v>
      </c>
      <c r="F7" s="204">
        <v>44440</v>
      </c>
      <c r="G7" s="204">
        <v>44531</v>
      </c>
      <c r="H7" s="204">
        <v>44621</v>
      </c>
      <c r="I7" s="204">
        <v>44713</v>
      </c>
      <c r="J7" s="204">
        <v>44805</v>
      </c>
      <c r="K7" s="204">
        <v>44896</v>
      </c>
      <c r="L7" s="204">
        <v>44986</v>
      </c>
      <c r="M7" s="204">
        <v>45078</v>
      </c>
      <c r="N7" s="204">
        <v>45170</v>
      </c>
      <c r="O7" s="204">
        <v>45261</v>
      </c>
      <c r="P7" s="204">
        <v>45352</v>
      </c>
      <c r="Q7" s="204">
        <v>45444</v>
      </c>
      <c r="R7" s="204">
        <v>45536</v>
      </c>
      <c r="S7" s="204">
        <v>45657</v>
      </c>
      <c r="T7" s="204">
        <v>45747</v>
      </c>
      <c r="U7" s="204">
        <v>45838</v>
      </c>
      <c r="V7" s="204">
        <v>45930</v>
      </c>
      <c r="W7" s="204">
        <v>46022</v>
      </c>
      <c r="X7" s="204">
        <v>46112</v>
      </c>
      <c r="Y7" s="204">
        <v>46203</v>
      </c>
    </row>
    <row r="8" spans="3:28" x14ac:dyDescent="0.25">
      <c r="C8" s="80" t="s">
        <v>2</v>
      </c>
      <c r="D8" s="205"/>
      <c r="E8" s="205"/>
      <c r="F8" s="205"/>
      <c r="G8" s="205"/>
      <c r="H8" s="205"/>
      <c r="I8" s="205"/>
      <c r="J8" s="205"/>
      <c r="K8" s="205"/>
      <c r="L8" s="205"/>
      <c r="M8" s="205"/>
      <c r="N8" s="205"/>
      <c r="O8" s="205"/>
      <c r="P8" s="205"/>
      <c r="Q8" s="205"/>
      <c r="R8" s="205"/>
      <c r="S8" s="205"/>
      <c r="T8" s="205"/>
      <c r="U8" s="205"/>
      <c r="V8" s="205"/>
      <c r="W8" s="205"/>
      <c r="X8" s="205"/>
      <c r="Y8" s="205"/>
      <c r="AB8" s="4"/>
    </row>
    <row r="9" spans="3:28" x14ac:dyDescent="0.25">
      <c r="C9" s="80" t="s">
        <v>28</v>
      </c>
      <c r="D9" s="205"/>
      <c r="E9" s="205"/>
      <c r="F9" s="205"/>
      <c r="G9" s="205"/>
      <c r="H9" s="205"/>
      <c r="I9" s="205"/>
      <c r="J9" s="205"/>
      <c r="K9" s="205"/>
      <c r="L9" s="205"/>
      <c r="M9" s="205"/>
      <c r="N9" s="205"/>
      <c r="O9" s="205"/>
      <c r="P9" s="205"/>
      <c r="Q9" s="205"/>
      <c r="R9" s="205"/>
      <c r="S9" s="205"/>
      <c r="T9" s="205"/>
      <c r="U9" s="205"/>
      <c r="V9" s="205"/>
      <c r="W9" s="205"/>
      <c r="X9" s="205"/>
      <c r="Y9" s="205"/>
      <c r="AB9" s="4"/>
    </row>
    <row r="10" spans="3:28" x14ac:dyDescent="0.25">
      <c r="C10" s="166" t="s">
        <v>29</v>
      </c>
      <c r="D10" s="153">
        <v>1048.998</v>
      </c>
      <c r="E10" s="153">
        <v>1087.242</v>
      </c>
      <c r="F10" s="153">
        <v>1120.261</v>
      </c>
      <c r="G10" s="153">
        <v>1169.952</v>
      </c>
      <c r="H10" s="153">
        <v>1219.162</v>
      </c>
      <c r="I10" s="153">
        <v>1245.758</v>
      </c>
      <c r="J10" s="153">
        <v>1282.297</v>
      </c>
      <c r="K10" s="153">
        <v>1316.626</v>
      </c>
      <c r="L10" s="153">
        <v>1345.7750000000001</v>
      </c>
      <c r="M10" s="153">
        <v>1377.3009999999999</v>
      </c>
      <c r="N10" s="153">
        <v>1406.127</v>
      </c>
      <c r="O10" s="153">
        <v>1450.741</v>
      </c>
      <c r="P10" s="153">
        <v>1481.3130000000001</v>
      </c>
      <c r="Q10" s="153">
        <v>1510.424</v>
      </c>
      <c r="R10" s="153">
        <v>1532.8969999999999</v>
      </c>
      <c r="S10" s="153">
        <v>1574.056</v>
      </c>
      <c r="T10" s="153">
        <v>1617.2719999999999</v>
      </c>
      <c r="U10" s="153">
        <v>1631.7629999999999</v>
      </c>
      <c r="V10" s="153">
        <v>1648.761</v>
      </c>
      <c r="W10" s="153">
        <v>1701.9490000000001</v>
      </c>
      <c r="X10" s="153">
        <v>1745.5940000000001</v>
      </c>
      <c r="Y10" s="153">
        <v>1764.34</v>
      </c>
      <c r="AB10" s="4"/>
    </row>
    <row r="11" spans="3:28" x14ac:dyDescent="0.25">
      <c r="C11" s="166" t="s">
        <v>30</v>
      </c>
      <c r="D11" s="153">
        <v>128.08099999999999</v>
      </c>
      <c r="E11" s="153">
        <v>145.63900000000001</v>
      </c>
      <c r="F11" s="153">
        <v>140.84700000000001</v>
      </c>
      <c r="G11" s="153">
        <v>146.864</v>
      </c>
      <c r="H11" s="153">
        <v>151.39500000000001</v>
      </c>
      <c r="I11" s="153">
        <v>155.72</v>
      </c>
      <c r="J11" s="153">
        <v>153.34100000000001</v>
      </c>
      <c r="K11" s="153">
        <v>157.255</v>
      </c>
      <c r="L11" s="153">
        <v>166.38399999999999</v>
      </c>
      <c r="M11" s="153">
        <v>159.80699999999999</v>
      </c>
      <c r="N11" s="153">
        <v>156.80199999999999</v>
      </c>
      <c r="O11" s="153">
        <v>159.34200000000001</v>
      </c>
      <c r="P11" s="153">
        <v>178.20400000000001</v>
      </c>
      <c r="Q11" s="153">
        <v>181.19399999999999</v>
      </c>
      <c r="R11" s="153">
        <v>177.27</v>
      </c>
      <c r="S11" s="153">
        <v>190.6</v>
      </c>
      <c r="T11" s="153">
        <v>193.34700000000001</v>
      </c>
      <c r="U11" s="153">
        <v>203.15100000000001</v>
      </c>
      <c r="V11" s="153">
        <v>203.124</v>
      </c>
      <c r="W11" s="153">
        <v>205.06899999999999</v>
      </c>
      <c r="X11" s="153">
        <v>212.03200000000001</v>
      </c>
      <c r="Y11" s="153">
        <v>211.1</v>
      </c>
      <c r="AB11" s="4"/>
    </row>
    <row r="12" spans="3:28" x14ac:dyDescent="0.25">
      <c r="C12" s="166" t="s">
        <v>3</v>
      </c>
      <c r="D12" s="153">
        <v>7806.09</v>
      </c>
      <c r="E12" s="153">
        <v>7806.09</v>
      </c>
      <c r="F12" s="153">
        <v>7806.09</v>
      </c>
      <c r="G12" s="153">
        <v>7870.5280000000002</v>
      </c>
      <c r="H12" s="153">
        <v>7870.5280000000002</v>
      </c>
      <c r="I12" s="153">
        <v>7870.5280000000002</v>
      </c>
      <c r="J12" s="153">
        <v>7870.5280000000002</v>
      </c>
      <c r="K12" s="153">
        <v>7694.9629999999997</v>
      </c>
      <c r="L12" s="153">
        <v>7626.73</v>
      </c>
      <c r="M12" s="153">
        <v>7542.3879999999999</v>
      </c>
      <c r="N12" s="153">
        <v>7593.1469999999999</v>
      </c>
      <c r="O12" s="153">
        <v>7651.0159999999996</v>
      </c>
      <c r="P12" s="153">
        <v>7562.6329999999998</v>
      </c>
      <c r="Q12" s="153">
        <v>7604.7250000000004</v>
      </c>
      <c r="R12" s="153">
        <v>7594.9269999999997</v>
      </c>
      <c r="S12" s="153">
        <v>7570.4340000000002</v>
      </c>
      <c r="T12" s="153">
        <v>7675.4570000000003</v>
      </c>
      <c r="U12" s="153">
        <v>7604.2809999999999</v>
      </c>
      <c r="V12" s="153">
        <v>7618.5150000000003</v>
      </c>
      <c r="W12" s="153">
        <v>7702.7539999999999</v>
      </c>
      <c r="X12" s="153">
        <v>7738.2269999999999</v>
      </c>
      <c r="Y12" s="153">
        <v>7722.6440000000002</v>
      </c>
      <c r="AB12" s="4"/>
    </row>
    <row r="13" spans="3:28" x14ac:dyDescent="0.25">
      <c r="C13" s="166" t="s">
        <v>31</v>
      </c>
      <c r="D13" s="153">
        <v>5547.2330000000002</v>
      </c>
      <c r="E13" s="153">
        <v>5495.7070000000003</v>
      </c>
      <c r="F13" s="153">
        <v>5459.04</v>
      </c>
      <c r="G13" s="153">
        <v>5295.9290000000001</v>
      </c>
      <c r="H13" s="153">
        <v>5225.6000000000004</v>
      </c>
      <c r="I13" s="153">
        <v>5152.0159999999996</v>
      </c>
      <c r="J13" s="153">
        <v>5075.7939999999999</v>
      </c>
      <c r="K13" s="153">
        <v>4914.5280000000002</v>
      </c>
      <c r="L13" s="153">
        <v>4798.3680000000004</v>
      </c>
      <c r="M13" s="153">
        <v>4681.0619999999999</v>
      </c>
      <c r="N13" s="153">
        <v>4627.1970000000001</v>
      </c>
      <c r="O13" s="153">
        <v>4574.7619999999997</v>
      </c>
      <c r="P13" s="153">
        <v>4447.5140000000001</v>
      </c>
      <c r="Q13" s="153">
        <v>4384.5950000000003</v>
      </c>
      <c r="R13" s="153">
        <v>4293.2510000000002</v>
      </c>
      <c r="S13" s="153">
        <v>4201.47</v>
      </c>
      <c r="T13" s="153">
        <v>4176.7650000000003</v>
      </c>
      <c r="U13" s="153">
        <v>4052.2049999999999</v>
      </c>
      <c r="V13" s="153">
        <v>3994.67</v>
      </c>
      <c r="W13" s="153">
        <v>4072.7060000000001</v>
      </c>
      <c r="X13" s="153">
        <v>4022.7820000000002</v>
      </c>
      <c r="Y13" s="153">
        <v>3947.1379999999999</v>
      </c>
      <c r="AB13" s="4"/>
    </row>
    <row r="14" spans="3:28" x14ac:dyDescent="0.25">
      <c r="C14" s="166" t="s">
        <v>32</v>
      </c>
      <c r="D14" s="153">
        <v>1287.0229999999999</v>
      </c>
      <c r="E14" s="153">
        <v>1292.8879999999999</v>
      </c>
      <c r="F14" s="153">
        <v>1294.5329999999999</v>
      </c>
      <c r="G14" s="153">
        <v>1314.6030000000001</v>
      </c>
      <c r="H14" s="153">
        <v>1312.191</v>
      </c>
      <c r="I14" s="153">
        <v>1325.8150000000001</v>
      </c>
      <c r="J14" s="153">
        <v>1332.019</v>
      </c>
      <c r="K14" s="153">
        <v>1355.8489999999999</v>
      </c>
      <c r="L14" s="153">
        <v>1353.701</v>
      </c>
      <c r="M14" s="153">
        <v>1359.671</v>
      </c>
      <c r="N14" s="153">
        <v>1361.587</v>
      </c>
      <c r="O14" s="153">
        <v>1378.1510000000001</v>
      </c>
      <c r="P14" s="153">
        <v>1372.5730000000001</v>
      </c>
      <c r="Q14" s="153">
        <v>1365.778</v>
      </c>
      <c r="R14" s="153">
        <v>1353.8579999999999</v>
      </c>
      <c r="S14" s="153">
        <v>1359.758</v>
      </c>
      <c r="T14" s="153">
        <v>1358.4449999999999</v>
      </c>
      <c r="U14" s="153">
        <v>1358.903</v>
      </c>
      <c r="V14" s="153">
        <v>1360.029</v>
      </c>
      <c r="W14" s="153">
        <v>1393.5239999999999</v>
      </c>
      <c r="X14" s="153">
        <v>1407.375</v>
      </c>
      <c r="Y14" s="153">
        <v>1420.09</v>
      </c>
      <c r="AB14" s="4"/>
    </row>
    <row r="15" spans="3:28" x14ac:dyDescent="0.25">
      <c r="C15" s="166" t="s">
        <v>33</v>
      </c>
      <c r="D15" s="153">
        <v>24.335000000000001</v>
      </c>
      <c r="E15" s="153">
        <v>24.855</v>
      </c>
      <c r="F15" s="153">
        <v>26.271000000000001</v>
      </c>
      <c r="G15" s="153">
        <v>27.86</v>
      </c>
      <c r="H15" s="153">
        <v>28.663</v>
      </c>
      <c r="I15" s="153">
        <v>28.571000000000002</v>
      </c>
      <c r="J15" s="153">
        <v>27.832000000000001</v>
      </c>
      <c r="K15" s="153">
        <v>28.777999999999999</v>
      </c>
      <c r="L15" s="153">
        <v>27.678999999999998</v>
      </c>
      <c r="M15" s="153">
        <v>28.192</v>
      </c>
      <c r="N15" s="153">
        <v>28.823</v>
      </c>
      <c r="O15" s="153">
        <v>103.24</v>
      </c>
      <c r="P15" s="153">
        <v>110.82299999999999</v>
      </c>
      <c r="Q15" s="153">
        <v>107.155</v>
      </c>
      <c r="R15" s="153">
        <v>98.817999999999998</v>
      </c>
      <c r="S15" s="153">
        <v>136.92099999999999</v>
      </c>
      <c r="T15" s="153">
        <v>133.952</v>
      </c>
      <c r="U15" s="153">
        <v>130.15700000000001</v>
      </c>
      <c r="V15" s="153">
        <v>126.803</v>
      </c>
      <c r="W15" s="153">
        <v>78.248999999999995</v>
      </c>
      <c r="X15" s="153">
        <v>82.411000000000001</v>
      </c>
      <c r="Y15" s="153">
        <v>84.97</v>
      </c>
      <c r="AB15" s="4"/>
    </row>
    <row r="16" spans="3:28" x14ac:dyDescent="0.25">
      <c r="C16" s="166" t="s">
        <v>4</v>
      </c>
      <c r="D16" s="153">
        <v>0</v>
      </c>
      <c r="E16" s="153">
        <v>0</v>
      </c>
      <c r="F16" s="153">
        <v>0</v>
      </c>
      <c r="G16" s="153">
        <v>0</v>
      </c>
      <c r="H16" s="153">
        <v>0</v>
      </c>
      <c r="I16" s="153">
        <v>0</v>
      </c>
      <c r="J16" s="153">
        <v>0</v>
      </c>
      <c r="K16" s="153">
        <v>1.363</v>
      </c>
      <c r="L16" s="153">
        <v>5.7329999999999997</v>
      </c>
      <c r="M16" s="153">
        <v>23.294</v>
      </c>
      <c r="N16" s="153">
        <v>20.277000000000001</v>
      </c>
      <c r="O16" s="153">
        <v>1.7170000000000001</v>
      </c>
      <c r="P16" s="153">
        <v>12.744</v>
      </c>
      <c r="Q16" s="153">
        <v>9.1530000000000005</v>
      </c>
      <c r="R16" s="153">
        <v>8.1509999999999998</v>
      </c>
      <c r="S16" s="153">
        <v>0</v>
      </c>
      <c r="T16" s="153">
        <v>0</v>
      </c>
      <c r="U16" s="153">
        <v>0</v>
      </c>
      <c r="V16" s="153">
        <v>0</v>
      </c>
      <c r="W16" s="153">
        <v>0</v>
      </c>
      <c r="X16" s="153">
        <v>0</v>
      </c>
      <c r="Y16" s="153">
        <v>0</v>
      </c>
      <c r="AB16" s="4"/>
    </row>
    <row r="17" spans="3:28" ht="15.75" thickBot="1" x14ac:dyDescent="0.3">
      <c r="C17" s="167" t="s">
        <v>374</v>
      </c>
      <c r="D17" s="116">
        <v>85.668999999999997</v>
      </c>
      <c r="E17" s="116">
        <v>88.259</v>
      </c>
      <c r="F17" s="116">
        <v>90.433000000000007</v>
      </c>
      <c r="G17" s="116">
        <v>107.122</v>
      </c>
      <c r="H17" s="116">
        <v>79.647000000000006</v>
      </c>
      <c r="I17" s="116">
        <v>94.733000000000004</v>
      </c>
      <c r="J17" s="116">
        <v>119.955</v>
      </c>
      <c r="K17" s="116">
        <v>104.536</v>
      </c>
      <c r="L17" s="116">
        <v>151.929</v>
      </c>
      <c r="M17" s="116">
        <v>167.62100000000001</v>
      </c>
      <c r="N17" s="116">
        <v>172.142</v>
      </c>
      <c r="O17" s="116">
        <v>176.42</v>
      </c>
      <c r="P17" s="116">
        <v>226.98599999999999</v>
      </c>
      <c r="Q17" s="116">
        <v>183.4889240360927</v>
      </c>
      <c r="R17" s="116">
        <v>134.69</v>
      </c>
      <c r="S17" s="116">
        <v>138.95400000000001</v>
      </c>
      <c r="T17" s="116">
        <v>180.64599999999999</v>
      </c>
      <c r="U17" s="116">
        <v>170.04</v>
      </c>
      <c r="V17" s="116">
        <v>177.59899999999999</v>
      </c>
      <c r="W17" s="116">
        <v>183.30799999999999</v>
      </c>
      <c r="X17" s="116">
        <v>156.352</v>
      </c>
      <c r="Y17" s="116">
        <v>184.87799999999999</v>
      </c>
      <c r="AB17" s="4"/>
    </row>
    <row r="18" spans="3:28" x14ac:dyDescent="0.25">
      <c r="C18" s="80" t="s">
        <v>375</v>
      </c>
      <c r="D18" s="118">
        <v>15927.431</v>
      </c>
      <c r="E18" s="118">
        <v>15940.68</v>
      </c>
      <c r="F18" s="118">
        <v>15937.475</v>
      </c>
      <c r="G18" s="118">
        <v>15932.858</v>
      </c>
      <c r="H18" s="118">
        <v>15887.186</v>
      </c>
      <c r="I18" s="118">
        <v>15873.141</v>
      </c>
      <c r="J18" s="118">
        <v>15861.766</v>
      </c>
      <c r="K18" s="118">
        <v>15573.904</v>
      </c>
      <c r="L18" s="118">
        <v>15476.299000000001</v>
      </c>
      <c r="M18" s="118">
        <v>15339.334999999999</v>
      </c>
      <c r="N18" s="118">
        <v>15366.101000000001</v>
      </c>
      <c r="O18" s="118">
        <v>15495.388000000001</v>
      </c>
      <c r="P18" s="118">
        <v>15392.789000000001</v>
      </c>
      <c r="Q18" s="118">
        <v>15346.512924036097</v>
      </c>
      <c r="R18" s="118">
        <v>15193.862999999999</v>
      </c>
      <c r="S18" s="118">
        <v>15172.259</v>
      </c>
      <c r="T18" s="118">
        <v>15335.884</v>
      </c>
      <c r="U18" s="118">
        <v>15150.593000000001</v>
      </c>
      <c r="V18" s="118">
        <v>15129.5</v>
      </c>
      <c r="W18" s="118">
        <v>15337.545</v>
      </c>
      <c r="X18" s="118">
        <v>15364.772999999999</v>
      </c>
      <c r="Y18" s="118">
        <v>15335.14</v>
      </c>
      <c r="AB18" s="4"/>
    </row>
    <row r="19" spans="3:28" x14ac:dyDescent="0.25">
      <c r="C19" s="168"/>
      <c r="D19" s="156"/>
      <c r="E19" s="156"/>
      <c r="F19" s="156"/>
      <c r="G19" s="156"/>
      <c r="H19" s="156"/>
      <c r="I19" s="156"/>
      <c r="J19" s="156"/>
      <c r="K19" s="156"/>
      <c r="L19" s="156"/>
      <c r="M19" s="156"/>
      <c r="N19" s="156"/>
      <c r="O19" s="156"/>
      <c r="P19" s="156"/>
      <c r="Q19" s="156"/>
      <c r="R19" s="156"/>
      <c r="S19" s="156"/>
      <c r="T19" s="156"/>
      <c r="U19" s="156"/>
      <c r="V19" s="156"/>
      <c r="W19" s="156"/>
      <c r="X19" s="156"/>
      <c r="Y19" s="156"/>
      <c r="AB19" s="4"/>
    </row>
    <row r="20" spans="3:28" x14ac:dyDescent="0.25">
      <c r="C20" s="80" t="s">
        <v>34</v>
      </c>
      <c r="D20" s="156"/>
      <c r="E20" s="156"/>
      <c r="F20" s="156"/>
      <c r="G20" s="156"/>
      <c r="H20" s="156"/>
      <c r="I20" s="156"/>
      <c r="J20" s="156"/>
      <c r="K20" s="156"/>
      <c r="L20" s="156"/>
      <c r="M20" s="156"/>
      <c r="N20" s="156"/>
      <c r="O20" s="156"/>
      <c r="P20" s="156"/>
      <c r="Q20" s="156"/>
      <c r="R20" s="156"/>
      <c r="S20" s="156"/>
      <c r="T20" s="156"/>
      <c r="U20" s="156"/>
      <c r="V20" s="156"/>
      <c r="W20" s="156"/>
      <c r="X20" s="156"/>
      <c r="Y20" s="156"/>
      <c r="AB20" s="4"/>
    </row>
    <row r="21" spans="3:28" x14ac:dyDescent="0.25">
      <c r="C21" s="166" t="s">
        <v>6</v>
      </c>
      <c r="D21" s="114">
        <v>205.41300000000001</v>
      </c>
      <c r="E21" s="114">
        <v>221.72800000000001</v>
      </c>
      <c r="F21" s="114">
        <v>222.45099999999999</v>
      </c>
      <c r="G21" s="114">
        <v>252.08600000000001</v>
      </c>
      <c r="H21" s="114">
        <v>291.661</v>
      </c>
      <c r="I21" s="114">
        <v>328.44299999999998</v>
      </c>
      <c r="J21" s="114">
        <v>366.637</v>
      </c>
      <c r="K21" s="114">
        <v>342.73200000000003</v>
      </c>
      <c r="L21" s="114">
        <v>366.52300000000002</v>
      </c>
      <c r="M21" s="114">
        <v>353.67599999999999</v>
      </c>
      <c r="N21" s="114">
        <v>341.017</v>
      </c>
      <c r="O21" s="114">
        <v>296.44299999999998</v>
      </c>
      <c r="P21" s="114">
        <v>324.91899999999998</v>
      </c>
      <c r="Q21" s="114">
        <v>336.11599999999999</v>
      </c>
      <c r="R21" s="114">
        <v>353.37400000000002</v>
      </c>
      <c r="S21" s="114">
        <v>316.233</v>
      </c>
      <c r="T21" s="114">
        <v>336.74200000000002</v>
      </c>
      <c r="U21" s="114">
        <v>338.53100000000001</v>
      </c>
      <c r="V21" s="114">
        <v>323.79599999999999</v>
      </c>
      <c r="W21" s="114">
        <v>281.74099999999999</v>
      </c>
      <c r="X21" s="114">
        <v>319.13</v>
      </c>
      <c r="Y21" s="114">
        <v>330.07400000000001</v>
      </c>
      <c r="AB21" s="4"/>
    </row>
    <row r="22" spans="3:28" x14ac:dyDescent="0.25">
      <c r="C22" s="166" t="s">
        <v>376</v>
      </c>
      <c r="D22" s="153">
        <v>178.71899999999999</v>
      </c>
      <c r="E22" s="153">
        <v>193.53700000000001</v>
      </c>
      <c r="F22" s="153">
        <v>179.12700000000001</v>
      </c>
      <c r="G22" s="153">
        <v>166.476</v>
      </c>
      <c r="H22" s="153">
        <v>209.90899999999999</v>
      </c>
      <c r="I22" s="153">
        <v>240.65199999999999</v>
      </c>
      <c r="J22" s="153">
        <v>237.20599999999999</v>
      </c>
      <c r="K22" s="153">
        <v>246.91399999999999</v>
      </c>
      <c r="L22" s="153">
        <v>237.363</v>
      </c>
      <c r="M22" s="153">
        <v>233.999</v>
      </c>
      <c r="N22" s="153">
        <v>205.727</v>
      </c>
      <c r="O22" s="153">
        <v>225.19399999999999</v>
      </c>
      <c r="P22" s="153">
        <v>166.21</v>
      </c>
      <c r="Q22" s="153">
        <v>253.83699999999999</v>
      </c>
      <c r="R22" s="153">
        <v>300.93400000000003</v>
      </c>
      <c r="S22" s="153">
        <v>316.33999999999997</v>
      </c>
      <c r="T22" s="153">
        <v>282.70299999999997</v>
      </c>
      <c r="U22" s="153">
        <v>312.7</v>
      </c>
      <c r="V22" s="153">
        <v>303.93799999999999</v>
      </c>
      <c r="W22" s="153">
        <v>347.16</v>
      </c>
      <c r="X22" s="153">
        <v>345.81</v>
      </c>
      <c r="Y22" s="153">
        <v>315.255</v>
      </c>
      <c r="AB22" s="4"/>
    </row>
    <row r="23" spans="3:28" x14ac:dyDescent="0.25">
      <c r="C23" s="166" t="s">
        <v>35</v>
      </c>
      <c r="D23" s="153">
        <v>15.612</v>
      </c>
      <c r="E23" s="153">
        <v>12.339</v>
      </c>
      <c r="F23" s="153">
        <v>19.401</v>
      </c>
      <c r="G23" s="153">
        <v>15.896000000000001</v>
      </c>
      <c r="H23" s="153">
        <v>17.082000000000001</v>
      </c>
      <c r="I23" s="153">
        <v>13.183</v>
      </c>
      <c r="J23" s="153">
        <v>20.085999999999999</v>
      </c>
      <c r="K23" s="153">
        <v>12.433999999999999</v>
      </c>
      <c r="L23" s="153">
        <v>10.545999999999999</v>
      </c>
      <c r="M23" s="153">
        <v>5.0140000000000002</v>
      </c>
      <c r="N23" s="153">
        <v>9.8879999999999999</v>
      </c>
      <c r="O23" s="153">
        <v>11.071</v>
      </c>
      <c r="P23" s="153">
        <v>12.085000000000001</v>
      </c>
      <c r="Q23" s="153">
        <v>13.939</v>
      </c>
      <c r="R23" s="153">
        <v>12.331</v>
      </c>
      <c r="S23" s="153">
        <v>24.506</v>
      </c>
      <c r="T23" s="153">
        <v>16.591000000000001</v>
      </c>
      <c r="U23" s="153">
        <v>12.428000000000001</v>
      </c>
      <c r="V23" s="153">
        <v>16.742000000000001</v>
      </c>
      <c r="W23" s="153">
        <v>32.963999999999999</v>
      </c>
      <c r="X23" s="153">
        <v>4.0460000000000003</v>
      </c>
      <c r="Y23" s="153">
        <v>7.03</v>
      </c>
      <c r="AB23" s="4"/>
    </row>
    <row r="24" spans="3:28" x14ac:dyDescent="0.25">
      <c r="C24" s="166" t="s">
        <v>4</v>
      </c>
      <c r="D24" s="153">
        <v>2.181</v>
      </c>
      <c r="E24" s="153">
        <v>2.0990000000000002</v>
      </c>
      <c r="F24" s="153">
        <v>6.8280000000000003</v>
      </c>
      <c r="G24" s="153">
        <v>9.6509999999999998</v>
      </c>
      <c r="H24" s="153">
        <v>11.387</v>
      </c>
      <c r="I24" s="153">
        <v>22.599</v>
      </c>
      <c r="J24" s="153">
        <v>33.630000000000003</v>
      </c>
      <c r="K24" s="153">
        <v>6.2439999999999998</v>
      </c>
      <c r="L24" s="153">
        <v>1.0940000000000001</v>
      </c>
      <c r="M24" s="153">
        <v>1.7270000000000001</v>
      </c>
      <c r="N24" s="153">
        <v>4.5609999999999999</v>
      </c>
      <c r="O24" s="153">
        <v>0.14000000000000001</v>
      </c>
      <c r="P24" s="153">
        <v>2.2469999999999999</v>
      </c>
      <c r="Q24" s="153">
        <v>3.113</v>
      </c>
      <c r="R24" s="153">
        <v>0.45200000000000001</v>
      </c>
      <c r="S24" s="153">
        <v>21.689</v>
      </c>
      <c r="T24" s="153">
        <v>1.5820000000000001</v>
      </c>
      <c r="U24" s="153">
        <v>6.0090000000000003</v>
      </c>
      <c r="V24" s="153">
        <v>4.7009999999999996</v>
      </c>
      <c r="W24" s="153">
        <v>0.17100000000000001</v>
      </c>
      <c r="X24" s="153">
        <v>2.3929999999999998</v>
      </c>
      <c r="Y24" s="153">
        <v>8.5990000000000002</v>
      </c>
      <c r="AB24" s="4"/>
    </row>
    <row r="25" spans="3:28" x14ac:dyDescent="0.25">
      <c r="C25" s="166" t="s">
        <v>377</v>
      </c>
      <c r="D25" s="153">
        <v>78.254999999999995</v>
      </c>
      <c r="E25" s="153">
        <v>66.322999999999993</v>
      </c>
      <c r="F25" s="153">
        <v>61.064999999999998</v>
      </c>
      <c r="G25" s="153">
        <v>47.768000000000001</v>
      </c>
      <c r="H25" s="153">
        <v>66.350999999999999</v>
      </c>
      <c r="I25" s="153">
        <v>48.012999999999998</v>
      </c>
      <c r="J25" s="153">
        <v>45.61</v>
      </c>
      <c r="K25" s="153">
        <v>68.561999999999998</v>
      </c>
      <c r="L25" s="153">
        <v>88.766000000000005</v>
      </c>
      <c r="M25" s="153">
        <v>89.131</v>
      </c>
      <c r="N25" s="153">
        <v>72.349999999999994</v>
      </c>
      <c r="O25" s="153">
        <v>68.131</v>
      </c>
      <c r="P25" s="153">
        <v>91.188000000000002</v>
      </c>
      <c r="Q25" s="153">
        <v>102.015</v>
      </c>
      <c r="R25" s="153">
        <v>94.254999999999995</v>
      </c>
      <c r="S25" s="153">
        <v>94</v>
      </c>
      <c r="T25" s="153">
        <v>119.19499999999999</v>
      </c>
      <c r="U25" s="153">
        <v>120.667</v>
      </c>
      <c r="V25" s="153">
        <v>138.17099999999999</v>
      </c>
      <c r="W25" s="153">
        <v>143.69</v>
      </c>
      <c r="X25" s="153">
        <v>172.85</v>
      </c>
      <c r="Y25" s="153">
        <v>198.42699999999999</v>
      </c>
      <c r="AB25" s="4"/>
    </row>
    <row r="26" spans="3:28" x14ac:dyDescent="0.25">
      <c r="C26" s="166" t="s">
        <v>36</v>
      </c>
      <c r="D26" s="153">
        <v>18.702999999999999</v>
      </c>
      <c r="E26" s="153">
        <v>39.265000000000001</v>
      </c>
      <c r="F26" s="153">
        <v>34.186999999999998</v>
      </c>
      <c r="G26" s="153">
        <v>35.287999999999997</v>
      </c>
      <c r="H26" s="153">
        <v>35.417000000000002</v>
      </c>
      <c r="I26" s="153">
        <v>34.143000000000001</v>
      </c>
      <c r="J26" s="153">
        <v>37.892000000000003</v>
      </c>
      <c r="K26" s="153">
        <v>42.034999999999997</v>
      </c>
      <c r="L26" s="153">
        <v>42.712000000000003</v>
      </c>
      <c r="M26" s="153">
        <v>50.637</v>
      </c>
      <c r="N26" s="153">
        <v>50.738999999999997</v>
      </c>
      <c r="O26" s="153">
        <v>75.239000000000004</v>
      </c>
      <c r="P26" s="153">
        <v>78.808000000000007</v>
      </c>
      <c r="Q26" s="153">
        <v>56.521000000000001</v>
      </c>
      <c r="R26" s="153">
        <v>61.091000000000001</v>
      </c>
      <c r="S26" s="153">
        <v>79.311000000000007</v>
      </c>
      <c r="T26" s="153">
        <v>104.43</v>
      </c>
      <c r="U26" s="153">
        <v>107.806</v>
      </c>
      <c r="V26" s="153">
        <v>107.658</v>
      </c>
      <c r="W26" s="153">
        <v>104.828</v>
      </c>
      <c r="X26" s="153">
        <v>117.364</v>
      </c>
      <c r="Y26" s="153">
        <v>107.898</v>
      </c>
      <c r="AB26" s="4"/>
    </row>
    <row r="27" spans="3:28" ht="15.75" thickBot="1" x14ac:dyDescent="0.3">
      <c r="C27" s="167" t="s">
        <v>37</v>
      </c>
      <c r="D27" s="154">
        <v>60.871000000000002</v>
      </c>
      <c r="E27" s="154">
        <v>56.991</v>
      </c>
      <c r="F27" s="154">
        <v>29.292000000000002</v>
      </c>
      <c r="G27" s="154">
        <v>24.36</v>
      </c>
      <c r="H27" s="154">
        <v>25.341999999999999</v>
      </c>
      <c r="I27" s="154">
        <v>45.612000000000002</v>
      </c>
      <c r="J27" s="154">
        <v>24.015000000000001</v>
      </c>
      <c r="K27" s="154">
        <v>43.725999999999999</v>
      </c>
      <c r="L27" s="154">
        <v>38.752000000000002</v>
      </c>
      <c r="M27" s="154">
        <v>34.216000000000001</v>
      </c>
      <c r="N27" s="154">
        <v>26.071000000000002</v>
      </c>
      <c r="O27" s="154">
        <v>21.402999999999999</v>
      </c>
      <c r="P27" s="154">
        <v>45.33</v>
      </c>
      <c r="Q27" s="154">
        <v>31.260999999999999</v>
      </c>
      <c r="R27" s="154">
        <v>21.291</v>
      </c>
      <c r="S27" s="154">
        <v>30.135999999999999</v>
      </c>
      <c r="T27" s="154">
        <v>28.614000000000001</v>
      </c>
      <c r="U27" s="154">
        <v>21.805</v>
      </c>
      <c r="V27" s="154">
        <v>23.050999999999998</v>
      </c>
      <c r="W27" s="154">
        <v>30.004999999999999</v>
      </c>
      <c r="X27" s="154">
        <v>32.424999999999997</v>
      </c>
      <c r="Y27" s="154">
        <v>36.682000000000002</v>
      </c>
      <c r="AB27" s="4"/>
    </row>
    <row r="28" spans="3:28" ht="15.75" thickBot="1" x14ac:dyDescent="0.3">
      <c r="C28" s="169" t="s">
        <v>378</v>
      </c>
      <c r="D28" s="158">
        <v>559.75400000000002</v>
      </c>
      <c r="E28" s="158">
        <v>592.28200000000004</v>
      </c>
      <c r="F28" s="158">
        <v>552.351</v>
      </c>
      <c r="G28" s="158">
        <v>551.52499999999998</v>
      </c>
      <c r="H28" s="158">
        <v>657.14800000000002</v>
      </c>
      <c r="I28" s="158">
        <v>732.64499999999998</v>
      </c>
      <c r="J28" s="158">
        <v>765.07500000000005</v>
      </c>
      <c r="K28" s="158">
        <v>762.64700000000005</v>
      </c>
      <c r="L28" s="158">
        <v>785.75599999999997</v>
      </c>
      <c r="M28" s="158">
        <v>768.40099999999995</v>
      </c>
      <c r="N28" s="158">
        <v>710.35400000000004</v>
      </c>
      <c r="O28" s="158">
        <v>697.62099999999998</v>
      </c>
      <c r="P28" s="158">
        <v>720.78800000000001</v>
      </c>
      <c r="Q28" s="158">
        <v>796.80100000000004</v>
      </c>
      <c r="R28" s="158">
        <v>843.72799999999995</v>
      </c>
      <c r="S28" s="158">
        <v>882.21500000000003</v>
      </c>
      <c r="T28" s="158">
        <v>889.85799999999995</v>
      </c>
      <c r="U28" s="158">
        <v>919.94600000000003</v>
      </c>
      <c r="V28" s="158">
        <v>918.05700000000002</v>
      </c>
      <c r="W28" s="158">
        <v>940.55799999999999</v>
      </c>
      <c r="X28" s="158">
        <v>994.00699999999995</v>
      </c>
      <c r="Y28" s="158">
        <v>1003.9640000000001</v>
      </c>
      <c r="AB28" s="4"/>
    </row>
    <row r="29" spans="3:28" x14ac:dyDescent="0.25">
      <c r="C29" s="170" t="s">
        <v>379</v>
      </c>
      <c r="D29" s="125">
        <v>16487.185000000001</v>
      </c>
      <c r="E29" s="125">
        <v>16532.962</v>
      </c>
      <c r="F29" s="125">
        <v>16489.826000000001</v>
      </c>
      <c r="G29" s="125">
        <v>16484.383000000002</v>
      </c>
      <c r="H29" s="125">
        <v>16544.333999999999</v>
      </c>
      <c r="I29" s="125">
        <v>16605.786</v>
      </c>
      <c r="J29" s="125">
        <v>16626.841</v>
      </c>
      <c r="K29" s="125">
        <v>16336.551000000001</v>
      </c>
      <c r="L29" s="125">
        <v>16262.055</v>
      </c>
      <c r="M29" s="125">
        <v>16107.735999999999</v>
      </c>
      <c r="N29" s="125">
        <v>16076.455</v>
      </c>
      <c r="O29" s="125">
        <v>16193.009</v>
      </c>
      <c r="P29" s="125">
        <v>16113.577000000001</v>
      </c>
      <c r="Q29" s="125">
        <v>16143.313924036096</v>
      </c>
      <c r="R29" s="125">
        <v>16037.590999999999</v>
      </c>
      <c r="S29" s="125">
        <v>16054.474</v>
      </c>
      <c r="T29" s="125">
        <v>16225.742</v>
      </c>
      <c r="U29" s="125">
        <v>16070.539000000001</v>
      </c>
      <c r="V29" s="125">
        <v>16047.557000000001</v>
      </c>
      <c r="W29" s="125">
        <v>16278.1</v>
      </c>
      <c r="X29" s="125">
        <v>16358.779999999999</v>
      </c>
      <c r="Y29" s="125">
        <v>16339.147999999999</v>
      </c>
      <c r="AB29" s="4"/>
    </row>
    <row r="30" spans="3:28" ht="15.75" thickBot="1" x14ac:dyDescent="0.3">
      <c r="C30" s="6"/>
      <c r="D30" s="329"/>
      <c r="E30" s="329"/>
      <c r="F30" s="329"/>
      <c r="G30" s="329"/>
      <c r="H30" s="329"/>
      <c r="I30" s="329"/>
      <c r="J30" s="329"/>
      <c r="K30" s="329"/>
      <c r="L30" s="329"/>
      <c r="M30" s="329"/>
      <c r="N30" s="329"/>
      <c r="O30" s="329"/>
      <c r="P30" s="329"/>
      <c r="Q30" s="329"/>
      <c r="R30" s="329"/>
      <c r="S30" s="329"/>
      <c r="T30" s="329"/>
      <c r="U30" s="329"/>
      <c r="V30" s="329"/>
      <c r="W30" s="329"/>
      <c r="X30" s="329"/>
      <c r="Y30" s="329"/>
      <c r="AB30" s="4"/>
    </row>
    <row r="31" spans="3:28" ht="15.75" thickTop="1" x14ac:dyDescent="0.25">
      <c r="C31" s="80" t="s">
        <v>38</v>
      </c>
      <c r="D31" s="112"/>
      <c r="E31" s="112"/>
      <c r="F31" s="112"/>
      <c r="G31" s="112"/>
      <c r="H31" s="112"/>
      <c r="I31" s="112"/>
      <c r="J31" s="112"/>
      <c r="K31" s="112"/>
      <c r="L31" s="112"/>
      <c r="M31" s="112"/>
      <c r="N31" s="112"/>
      <c r="O31" s="112"/>
      <c r="P31" s="112"/>
      <c r="Q31" s="112"/>
      <c r="R31" s="112"/>
      <c r="S31" s="112"/>
      <c r="T31" s="112"/>
      <c r="U31" s="112"/>
      <c r="V31" s="112"/>
      <c r="W31" s="112"/>
      <c r="X31" s="112"/>
      <c r="Y31" s="112"/>
      <c r="AB31" s="4"/>
    </row>
    <row r="32" spans="3:28" x14ac:dyDescent="0.25">
      <c r="C32" s="80" t="s">
        <v>39</v>
      </c>
      <c r="D32" s="142"/>
      <c r="E32" s="142"/>
      <c r="F32" s="142"/>
      <c r="G32" s="142"/>
      <c r="H32" s="142"/>
      <c r="I32" s="142"/>
      <c r="J32" s="142"/>
      <c r="K32" s="142"/>
      <c r="L32" s="142"/>
      <c r="M32" s="142"/>
      <c r="N32" s="142"/>
      <c r="O32" s="142"/>
      <c r="P32" s="142"/>
      <c r="Q32" s="142"/>
      <c r="R32" s="142"/>
      <c r="S32" s="142"/>
      <c r="T32" s="142"/>
      <c r="U32" s="142"/>
      <c r="V32" s="142"/>
      <c r="W32" s="142"/>
      <c r="X32" s="142"/>
      <c r="Y32" s="142"/>
      <c r="AB32" s="4"/>
    </row>
    <row r="33" spans="3:28" ht="15" customHeight="1" x14ac:dyDescent="0.25">
      <c r="C33" s="166" t="s">
        <v>40</v>
      </c>
      <c r="D33" s="114">
        <v>0.01</v>
      </c>
      <c r="E33" s="114">
        <v>0.01</v>
      </c>
      <c r="F33" s="114">
        <v>0.01</v>
      </c>
      <c r="G33" s="114">
        <v>359.04</v>
      </c>
      <c r="H33" s="114">
        <v>359.04</v>
      </c>
      <c r="I33" s="114">
        <v>359.04</v>
      </c>
      <c r="J33" s="114">
        <v>359.04</v>
      </c>
      <c r="K33" s="114">
        <v>359.04</v>
      </c>
      <c r="L33" s="114">
        <v>359.04</v>
      </c>
      <c r="M33" s="114">
        <v>359.04</v>
      </c>
      <c r="N33" s="114">
        <v>359.04</v>
      </c>
      <c r="O33" s="114">
        <v>359.04</v>
      </c>
      <c r="P33" s="114">
        <v>359.04</v>
      </c>
      <c r="Q33" s="114">
        <v>359.04</v>
      </c>
      <c r="R33" s="114">
        <v>359.04</v>
      </c>
      <c r="S33" s="114">
        <v>359.04</v>
      </c>
      <c r="T33" s="114">
        <v>359.04</v>
      </c>
      <c r="U33" s="114">
        <v>359.04</v>
      </c>
      <c r="V33" s="114">
        <v>359.12</v>
      </c>
      <c r="W33" s="114">
        <v>1</v>
      </c>
      <c r="X33" s="114">
        <v>1</v>
      </c>
      <c r="Y33" s="114">
        <v>1</v>
      </c>
      <c r="AB33" s="4"/>
    </row>
    <row r="34" spans="3:28" x14ac:dyDescent="0.25">
      <c r="C34" s="166" t="s">
        <v>41</v>
      </c>
      <c r="D34" s="114">
        <v>8904.6640000000007</v>
      </c>
      <c r="E34" s="114">
        <v>8904.6640000000007</v>
      </c>
      <c r="F34" s="114">
        <v>8904.6640000000007</v>
      </c>
      <c r="G34" s="114">
        <v>6816.933</v>
      </c>
      <c r="H34" s="114">
        <v>6817.1880000000001</v>
      </c>
      <c r="I34" s="114">
        <v>6817.442</v>
      </c>
      <c r="J34" s="114">
        <v>6817.6959999999999</v>
      </c>
      <c r="K34" s="114">
        <v>6817.9489999999996</v>
      </c>
      <c r="L34" s="114">
        <v>6818.6</v>
      </c>
      <c r="M34" s="114">
        <v>6818.9489999999996</v>
      </c>
      <c r="N34" s="114">
        <v>6819.3239999999996</v>
      </c>
      <c r="O34" s="114">
        <v>6819.8720000000003</v>
      </c>
      <c r="P34" s="114">
        <v>6820.3360000000002</v>
      </c>
      <c r="Q34" s="114">
        <v>6800.15</v>
      </c>
      <c r="R34" s="114">
        <v>6800.5529999999999</v>
      </c>
      <c r="S34" s="114">
        <v>6800.9740000000002</v>
      </c>
      <c r="T34" s="114">
        <v>6801.3770000000004</v>
      </c>
      <c r="U34" s="114">
        <v>6801.8370000000004</v>
      </c>
      <c r="V34" s="114">
        <v>6795.34</v>
      </c>
      <c r="W34" s="114">
        <v>10200.5</v>
      </c>
      <c r="X34" s="114">
        <v>10200.5</v>
      </c>
      <c r="Y34" s="114">
        <v>10200.5</v>
      </c>
      <c r="AB34" s="4"/>
    </row>
    <row r="35" spans="3:28" x14ac:dyDescent="0.25">
      <c r="C35" s="166" t="s">
        <v>372</v>
      </c>
      <c r="D35" s="114">
        <v>0</v>
      </c>
      <c r="E35" s="114">
        <v>0</v>
      </c>
      <c r="F35" s="114">
        <v>0</v>
      </c>
      <c r="G35" s="114">
        <v>0</v>
      </c>
      <c r="H35" s="114">
        <v>0</v>
      </c>
      <c r="I35" s="114">
        <v>0</v>
      </c>
      <c r="J35" s="114">
        <v>0</v>
      </c>
      <c r="K35" s="114">
        <v>0</v>
      </c>
      <c r="L35" s="114">
        <v>0</v>
      </c>
      <c r="M35" s="114">
        <v>0</v>
      </c>
      <c r="N35" s="114">
        <v>0</v>
      </c>
      <c r="O35" s="114">
        <v>0</v>
      </c>
      <c r="P35" s="114">
        <v>0</v>
      </c>
      <c r="Q35" s="114">
        <v>0</v>
      </c>
      <c r="R35" s="114">
        <v>0</v>
      </c>
      <c r="S35" s="114">
        <v>0</v>
      </c>
      <c r="T35" s="114">
        <v>0</v>
      </c>
      <c r="U35" s="114">
        <v>0</v>
      </c>
      <c r="V35" s="114">
        <v>0</v>
      </c>
      <c r="W35" s="114">
        <v>19.399999999999999</v>
      </c>
      <c r="X35" s="114">
        <v>38.6</v>
      </c>
      <c r="Y35" s="114">
        <v>68</v>
      </c>
      <c r="AB35" s="4"/>
    </row>
    <row r="36" spans="3:28" x14ac:dyDescent="0.25">
      <c r="C36" s="166" t="s">
        <v>438</v>
      </c>
      <c r="D36" s="114">
        <v>0</v>
      </c>
      <c r="E36" s="114">
        <v>0</v>
      </c>
      <c r="F36" s="114">
        <v>0</v>
      </c>
      <c r="G36" s="114">
        <v>0</v>
      </c>
      <c r="H36" s="114">
        <v>0</v>
      </c>
      <c r="I36" s="114">
        <v>0</v>
      </c>
      <c r="J36" s="114">
        <v>0</v>
      </c>
      <c r="K36" s="114">
        <v>0</v>
      </c>
      <c r="L36" s="114">
        <v>0</v>
      </c>
      <c r="M36" s="114">
        <v>0</v>
      </c>
      <c r="N36" s="114">
        <v>0</v>
      </c>
      <c r="O36" s="114">
        <v>0</v>
      </c>
      <c r="P36" s="114">
        <v>0</v>
      </c>
      <c r="Q36" s="114">
        <v>0</v>
      </c>
      <c r="R36" s="114">
        <v>0</v>
      </c>
      <c r="S36" s="114">
        <v>0</v>
      </c>
      <c r="T36" s="114">
        <v>0</v>
      </c>
      <c r="U36" s="114">
        <v>0</v>
      </c>
      <c r="V36" s="114">
        <v>0</v>
      </c>
      <c r="W36" s="114">
        <v>0</v>
      </c>
      <c r="X36" s="114">
        <v>-17.3</v>
      </c>
      <c r="Y36" s="114">
        <v>-17.3</v>
      </c>
      <c r="AB36" s="4"/>
    </row>
    <row r="37" spans="3:28" x14ac:dyDescent="0.25">
      <c r="C37" s="166" t="s">
        <v>42</v>
      </c>
      <c r="D37" s="114">
        <v>-15.949</v>
      </c>
      <c r="E37" s="114">
        <v>-9.9459999999999997</v>
      </c>
      <c r="F37" s="114">
        <v>-11.842000000000001</v>
      </c>
      <c r="G37" s="114">
        <v>-18.177</v>
      </c>
      <c r="H37" s="114">
        <v>-17.134</v>
      </c>
      <c r="I37" s="114">
        <v>-1.716</v>
      </c>
      <c r="J37" s="114">
        <v>9.3409999999999993</v>
      </c>
      <c r="K37" s="114">
        <v>-239.07599999999999</v>
      </c>
      <c r="L37" s="114">
        <v>-317.80200000000002</v>
      </c>
      <c r="M37" s="114">
        <v>-432.89100000000002</v>
      </c>
      <c r="N37" s="114">
        <v>-365.97</v>
      </c>
      <c r="O37" s="114">
        <v>-286.70699999999999</v>
      </c>
      <c r="P37" s="114">
        <v>-409.44099999999997</v>
      </c>
      <c r="Q37" s="114">
        <v>-360.20499999999998</v>
      </c>
      <c r="R37" s="114">
        <v>-371.08600000000001</v>
      </c>
      <c r="S37" s="114">
        <v>-410.95</v>
      </c>
      <c r="T37" s="114">
        <v>-255.16200000000001</v>
      </c>
      <c r="U37" s="114">
        <v>-356.14</v>
      </c>
      <c r="V37" s="114">
        <v>-330.5</v>
      </c>
      <c r="W37" s="114">
        <v>-319.89999999999998</v>
      </c>
      <c r="X37" s="114">
        <v>-270.89999999999998</v>
      </c>
      <c r="Y37" s="114">
        <v>-276.10000000000002</v>
      </c>
      <c r="AB37" s="4"/>
    </row>
    <row r="38" spans="3:28" x14ac:dyDescent="0.25">
      <c r="C38" s="166" t="s">
        <v>43</v>
      </c>
      <c r="D38" s="114">
        <v>6.7850000000000001</v>
      </c>
      <c r="E38" s="114">
        <v>6.34</v>
      </c>
      <c r="F38" s="114">
        <v>11.015000000000001</v>
      </c>
      <c r="G38" s="114">
        <v>13.846</v>
      </c>
      <c r="H38" s="114">
        <v>15.151999999999999</v>
      </c>
      <c r="I38" s="114">
        <v>24.126000000000001</v>
      </c>
      <c r="J38" s="114">
        <v>32.601999999999997</v>
      </c>
      <c r="K38" s="114">
        <v>7.0309999999999997</v>
      </c>
      <c r="L38" s="114">
        <v>1.159</v>
      </c>
      <c r="M38" s="114">
        <v>2.5859999999999999</v>
      </c>
      <c r="N38" s="114">
        <v>8.5850000000000009</v>
      </c>
      <c r="O38" s="114">
        <v>2.9449999999999998</v>
      </c>
      <c r="P38" s="114">
        <v>7.5069999999999997</v>
      </c>
      <c r="Q38" s="114">
        <v>8.3070000000000004</v>
      </c>
      <c r="R38" s="114">
        <v>2.1909999999999998</v>
      </c>
      <c r="S38" s="114">
        <v>13.43</v>
      </c>
      <c r="T38" s="114">
        <v>5.1130000000000004</v>
      </c>
      <c r="U38" s="114">
        <v>-4.3570000000000002</v>
      </c>
      <c r="V38" s="114">
        <v>-1.7</v>
      </c>
      <c r="W38" s="114">
        <v>1.7</v>
      </c>
      <c r="X38" s="114">
        <v>7.4</v>
      </c>
      <c r="Y38" s="114">
        <v>9.9</v>
      </c>
      <c r="AB38" s="4"/>
    </row>
    <row r="39" spans="3:28" x14ac:dyDescent="0.25">
      <c r="C39" s="166" t="s">
        <v>70</v>
      </c>
      <c r="D39" s="114">
        <v>0</v>
      </c>
      <c r="E39" s="114">
        <v>0</v>
      </c>
      <c r="F39" s="114">
        <v>0</v>
      </c>
      <c r="G39" s="114">
        <v>0</v>
      </c>
      <c r="H39" s="114">
        <v>0</v>
      </c>
      <c r="I39" s="114">
        <v>0</v>
      </c>
      <c r="J39" s="114">
        <v>0</v>
      </c>
      <c r="K39" s="114">
        <v>0</v>
      </c>
      <c r="L39" s="114">
        <v>0</v>
      </c>
      <c r="M39" s="114">
        <v>0</v>
      </c>
      <c r="N39" s="114">
        <v>0</v>
      </c>
      <c r="O39" s="114">
        <v>0</v>
      </c>
      <c r="P39" s="114">
        <v>0</v>
      </c>
      <c r="Q39" s="114">
        <v>0</v>
      </c>
      <c r="R39" s="114">
        <v>0</v>
      </c>
      <c r="S39" s="114">
        <v>0</v>
      </c>
      <c r="T39" s="114">
        <v>0</v>
      </c>
      <c r="U39" s="114">
        <v>0</v>
      </c>
      <c r="V39" s="114">
        <v>0</v>
      </c>
      <c r="W39" s="114">
        <v>0</v>
      </c>
      <c r="X39" s="114">
        <v>0</v>
      </c>
      <c r="Y39" s="114">
        <v>0</v>
      </c>
      <c r="AB39" s="4"/>
    </row>
    <row r="40" spans="3:28" x14ac:dyDescent="0.25">
      <c r="C40" s="166" t="s">
        <v>44</v>
      </c>
      <c r="D40" s="114">
        <v>-1737.691</v>
      </c>
      <c r="E40" s="114">
        <v>-1770.4570000000001</v>
      </c>
      <c r="F40" s="114">
        <v>-1853.4780000000001</v>
      </c>
      <c r="G40" s="114">
        <v>-189.18</v>
      </c>
      <c r="H40" s="114">
        <v>-203.958</v>
      </c>
      <c r="I40" s="114">
        <v>-281.67599999999999</v>
      </c>
      <c r="J40" s="114">
        <v>-324.892</v>
      </c>
      <c r="K40" s="114">
        <v>-425.12900000000002</v>
      </c>
      <c r="L40" s="114">
        <v>-486.68200000000002</v>
      </c>
      <c r="M40" s="114">
        <v>-523.97199999999998</v>
      </c>
      <c r="N40" s="114">
        <v>-579.58900000000006</v>
      </c>
      <c r="O40" s="114">
        <v>-704.49800000000005</v>
      </c>
      <c r="P40" s="114">
        <v>-723.32799999999997</v>
      </c>
      <c r="Q40" s="114">
        <v>-786.41700000000003</v>
      </c>
      <c r="R40" s="114">
        <v>-833.61500000000001</v>
      </c>
      <c r="S40" s="114">
        <v>-889.86300000000006</v>
      </c>
      <c r="T40" s="114">
        <v>-933.21100000000001</v>
      </c>
      <c r="U40" s="114">
        <v>-976.65800000000002</v>
      </c>
      <c r="V40" s="114">
        <v>-1017.1</v>
      </c>
      <c r="W40" s="114">
        <v>-1138.2</v>
      </c>
      <c r="X40" s="114">
        <v>-1076.4000000000001</v>
      </c>
      <c r="Y40" s="114">
        <v>-1072.5</v>
      </c>
      <c r="AB40" s="4"/>
    </row>
    <row r="41" spans="3:28" ht="15.75" thickBot="1" x14ac:dyDescent="0.3">
      <c r="C41" s="167" t="s">
        <v>58</v>
      </c>
      <c r="D41" s="116">
        <v>0</v>
      </c>
      <c r="E41" s="116">
        <v>0</v>
      </c>
      <c r="F41" s="116">
        <v>0</v>
      </c>
      <c r="G41" s="116">
        <v>0</v>
      </c>
      <c r="H41" s="116">
        <v>0</v>
      </c>
      <c r="I41" s="116">
        <v>0</v>
      </c>
      <c r="J41" s="116">
        <v>0</v>
      </c>
      <c r="K41" s="116">
        <v>0</v>
      </c>
      <c r="L41" s="116">
        <v>0</v>
      </c>
      <c r="M41" s="116">
        <v>0</v>
      </c>
      <c r="N41" s="116">
        <v>0</v>
      </c>
      <c r="O41" s="116">
        <v>0</v>
      </c>
      <c r="P41" s="116">
        <v>0</v>
      </c>
      <c r="Q41" s="116">
        <v>0</v>
      </c>
      <c r="R41" s="116">
        <v>0</v>
      </c>
      <c r="S41" s="116">
        <v>0</v>
      </c>
      <c r="T41" s="116">
        <v>0</v>
      </c>
      <c r="U41" s="116">
        <v>0</v>
      </c>
      <c r="V41" s="116">
        <v>0</v>
      </c>
      <c r="W41" s="116">
        <v>0</v>
      </c>
      <c r="X41" s="116">
        <v>0</v>
      </c>
      <c r="Y41" s="116">
        <v>0</v>
      </c>
      <c r="AB41" s="4"/>
    </row>
    <row r="42" spans="3:28" x14ac:dyDescent="0.25">
      <c r="C42" s="80" t="s">
        <v>45</v>
      </c>
      <c r="D42" s="155">
        <v>7157.8190000000004</v>
      </c>
      <c r="E42" s="155">
        <v>7130.6109999999999</v>
      </c>
      <c r="F42" s="155">
        <v>7050.3689999999997</v>
      </c>
      <c r="G42" s="155">
        <v>6982.4620000000004</v>
      </c>
      <c r="H42" s="155">
        <v>6970.2879999999996</v>
      </c>
      <c r="I42" s="155">
        <v>6917.2160000000003</v>
      </c>
      <c r="J42" s="155">
        <v>6893.7870000000003</v>
      </c>
      <c r="K42" s="155">
        <v>6519.8149999999996</v>
      </c>
      <c r="L42" s="155">
        <v>6374.3149999999996</v>
      </c>
      <c r="M42" s="155">
        <v>6223.7120000000004</v>
      </c>
      <c r="N42" s="155">
        <v>6241.39</v>
      </c>
      <c r="O42" s="155">
        <v>6190.652</v>
      </c>
      <c r="P42" s="155">
        <v>6054.1139999999996</v>
      </c>
      <c r="Q42" s="155">
        <v>6020.875</v>
      </c>
      <c r="R42" s="155">
        <v>5957.0829999999996</v>
      </c>
      <c r="S42" s="155">
        <v>5872.6310000000003</v>
      </c>
      <c r="T42" s="155">
        <v>5977.1570000000002</v>
      </c>
      <c r="U42" s="155">
        <v>5823.6880000000001</v>
      </c>
      <c r="V42" s="155">
        <v>5805.16</v>
      </c>
      <c r="W42" s="155">
        <v>8764.5</v>
      </c>
      <c r="X42" s="155">
        <v>8882.9</v>
      </c>
      <c r="Y42" s="155">
        <v>8913.5470000000005</v>
      </c>
      <c r="AB42" s="4"/>
    </row>
    <row r="43" spans="3:28" x14ac:dyDescent="0.25">
      <c r="C43" s="168"/>
      <c r="D43" s="156"/>
      <c r="E43" s="156"/>
      <c r="F43" s="156"/>
      <c r="G43" s="156"/>
      <c r="H43" s="156"/>
      <c r="I43" s="156"/>
      <c r="J43" s="156"/>
      <c r="K43" s="156"/>
      <c r="L43" s="156"/>
      <c r="M43" s="156"/>
      <c r="N43" s="156"/>
      <c r="O43" s="156"/>
      <c r="P43" s="156"/>
      <c r="Q43" s="156"/>
      <c r="R43" s="156"/>
      <c r="S43" s="156"/>
      <c r="T43" s="156"/>
      <c r="U43" s="156"/>
      <c r="V43" s="156"/>
      <c r="W43" s="156"/>
      <c r="X43" s="156"/>
      <c r="Y43" s="156"/>
      <c r="AB43" s="4"/>
    </row>
    <row r="44" spans="3:28" x14ac:dyDescent="0.25">
      <c r="C44" s="80" t="s">
        <v>46</v>
      </c>
      <c r="D44" s="156"/>
      <c r="E44" s="156"/>
      <c r="F44" s="156"/>
      <c r="G44" s="156"/>
      <c r="H44" s="156"/>
      <c r="I44" s="156"/>
      <c r="J44" s="156"/>
      <c r="K44" s="156"/>
      <c r="L44" s="156"/>
      <c r="M44" s="156"/>
      <c r="N44" s="156"/>
      <c r="O44" s="156"/>
      <c r="P44" s="156"/>
      <c r="Q44" s="156"/>
      <c r="R44" s="156"/>
      <c r="S44" s="156"/>
      <c r="T44" s="156"/>
      <c r="U44" s="156"/>
      <c r="V44" s="156"/>
      <c r="W44" s="156"/>
      <c r="X44" s="156"/>
      <c r="Y44" s="156"/>
      <c r="AB44" s="4"/>
    </row>
    <row r="45" spans="3:28" x14ac:dyDescent="0.25">
      <c r="C45" s="166" t="s">
        <v>380</v>
      </c>
      <c r="D45" s="114">
        <v>6840.5860000000002</v>
      </c>
      <c r="E45" s="114">
        <v>6940.3980000000001</v>
      </c>
      <c r="F45" s="114">
        <v>6964.4560000000001</v>
      </c>
      <c r="G45" s="114">
        <v>7078.3410000000003</v>
      </c>
      <c r="H45" s="114">
        <v>7127.1469999999999</v>
      </c>
      <c r="I45" s="114">
        <v>7236.4650000000001</v>
      </c>
      <c r="J45" s="114">
        <v>7282.3779999999997</v>
      </c>
      <c r="K45" s="114">
        <v>7326.9009999999998</v>
      </c>
      <c r="L45" s="114">
        <v>7418.8540000000003</v>
      </c>
      <c r="M45" s="114">
        <v>7408.8040000000001</v>
      </c>
      <c r="N45" s="114">
        <v>7394.049</v>
      </c>
      <c r="O45" s="114">
        <v>7414.2049999999999</v>
      </c>
      <c r="P45" s="114">
        <v>7536.7020000000002</v>
      </c>
      <c r="Q45" s="114">
        <v>7535.3990000000003</v>
      </c>
      <c r="R45" s="114">
        <v>7520.7979999999998</v>
      </c>
      <c r="S45" s="114">
        <v>7579.9740000000002</v>
      </c>
      <c r="T45" s="114">
        <v>7687.174</v>
      </c>
      <c r="U45" s="114">
        <v>7721.4809999999998</v>
      </c>
      <c r="V45" s="114">
        <v>6954.2449999999999</v>
      </c>
      <c r="W45" s="114">
        <v>4985.4520000000002</v>
      </c>
      <c r="X45" s="114">
        <v>4947.7690000000002</v>
      </c>
      <c r="Y45" s="114">
        <v>3913</v>
      </c>
      <c r="AB45" s="4"/>
    </row>
    <row r="46" spans="3:28" x14ac:dyDescent="0.25">
      <c r="C46" s="166" t="s">
        <v>4</v>
      </c>
      <c r="D46" s="114">
        <v>36.231000000000002</v>
      </c>
      <c r="E46" s="114">
        <v>36.659999999999997</v>
      </c>
      <c r="F46" s="114">
        <v>32.979999999999997</v>
      </c>
      <c r="G46" s="114">
        <v>0</v>
      </c>
      <c r="H46" s="114">
        <v>0</v>
      </c>
      <c r="I46" s="114">
        <v>0</v>
      </c>
      <c r="J46" s="114">
        <v>0</v>
      </c>
      <c r="K46" s="114">
        <v>4.593</v>
      </c>
      <c r="L46" s="114">
        <v>8.2469999999999999</v>
      </c>
      <c r="M46" s="114">
        <v>0</v>
      </c>
      <c r="N46" s="114">
        <v>0</v>
      </c>
      <c r="O46" s="114">
        <v>23.698</v>
      </c>
      <c r="P46" s="114">
        <v>10.976000000000001</v>
      </c>
      <c r="Q46" s="114">
        <v>4.306</v>
      </c>
      <c r="R46" s="114">
        <v>25.536000000000001</v>
      </c>
      <c r="S46" s="114">
        <v>24.876999999999999</v>
      </c>
      <c r="T46" s="114">
        <v>23.273</v>
      </c>
      <c r="U46" s="114">
        <v>26.263000000000002</v>
      </c>
      <c r="V46" s="114">
        <v>20.963999999999999</v>
      </c>
      <c r="W46" s="114">
        <v>20.402999999999999</v>
      </c>
      <c r="X46" s="114">
        <v>3.3719999999999999</v>
      </c>
      <c r="Y46" s="114">
        <v>8.6159999999999997</v>
      </c>
      <c r="AB46" s="4"/>
    </row>
    <row r="47" spans="3:28" x14ac:dyDescent="0.25">
      <c r="C47" s="166" t="s">
        <v>381</v>
      </c>
      <c r="D47" s="114">
        <v>86.79</v>
      </c>
      <c r="E47" s="114">
        <v>78.724999999999994</v>
      </c>
      <c r="F47" s="114">
        <v>67.971999999999994</v>
      </c>
      <c r="G47" s="114">
        <v>65.418999999999997</v>
      </c>
      <c r="H47" s="114">
        <v>50.469000000000001</v>
      </c>
      <c r="I47" s="114">
        <v>56.154000000000003</v>
      </c>
      <c r="J47" s="114">
        <v>57.844000000000001</v>
      </c>
      <c r="K47" s="114">
        <v>70.858999999999995</v>
      </c>
      <c r="L47" s="114">
        <v>82.27</v>
      </c>
      <c r="M47" s="114">
        <v>100.54300000000001</v>
      </c>
      <c r="N47" s="114">
        <v>114.99299999999999</v>
      </c>
      <c r="O47" s="114">
        <v>127.185</v>
      </c>
      <c r="P47" s="114">
        <v>105.655</v>
      </c>
      <c r="Q47" s="114">
        <v>113.82299999999999</v>
      </c>
      <c r="R47" s="114">
        <v>124.411</v>
      </c>
      <c r="S47" s="114">
        <v>137.03299999999999</v>
      </c>
      <c r="T47" s="114">
        <v>110.325</v>
      </c>
      <c r="U47" s="114">
        <v>104.941</v>
      </c>
      <c r="V47" s="114">
        <v>104.395</v>
      </c>
      <c r="W47" s="114">
        <v>108.247</v>
      </c>
      <c r="X47" s="114">
        <v>105.292</v>
      </c>
      <c r="Y47" s="114">
        <v>103.607</v>
      </c>
      <c r="AB47" s="4"/>
    </row>
    <row r="48" spans="3:28" x14ac:dyDescent="0.25">
      <c r="C48" s="166" t="s">
        <v>47</v>
      </c>
      <c r="D48" s="114">
        <v>1376.097</v>
      </c>
      <c r="E48" s="114">
        <v>1362.202</v>
      </c>
      <c r="F48" s="114">
        <v>1355.596</v>
      </c>
      <c r="G48" s="114">
        <v>1306.694</v>
      </c>
      <c r="H48" s="114">
        <v>1287.4390000000001</v>
      </c>
      <c r="I48" s="114">
        <v>1279.729</v>
      </c>
      <c r="J48" s="114">
        <v>1272.8440000000001</v>
      </c>
      <c r="K48" s="114">
        <v>1249.4849999999999</v>
      </c>
      <c r="L48" s="114">
        <v>1197.682</v>
      </c>
      <c r="M48" s="114">
        <v>1166.3140000000001</v>
      </c>
      <c r="N48" s="114">
        <v>1135.4580000000001</v>
      </c>
      <c r="O48" s="114">
        <v>1178.357</v>
      </c>
      <c r="P48" s="114">
        <v>1154.4459999999999</v>
      </c>
      <c r="Q48" s="114">
        <v>1141.806</v>
      </c>
      <c r="R48" s="114">
        <v>1088.9580000000001</v>
      </c>
      <c r="S48" s="114">
        <v>1083.25</v>
      </c>
      <c r="T48" s="114">
        <v>1071.3869999999999</v>
      </c>
      <c r="U48" s="114">
        <v>1041.296</v>
      </c>
      <c r="V48" s="114">
        <v>1016.599</v>
      </c>
      <c r="W48" s="114">
        <v>1013.894</v>
      </c>
      <c r="X48" s="114">
        <v>1010.05</v>
      </c>
      <c r="Y48" s="114">
        <v>986.79100000000005</v>
      </c>
      <c r="AB48" s="4"/>
    </row>
    <row r="49" spans="3:28" ht="15.75" thickBot="1" x14ac:dyDescent="0.3">
      <c r="C49" s="167" t="s">
        <v>48</v>
      </c>
      <c r="D49" s="116">
        <v>53.228999999999999</v>
      </c>
      <c r="E49" s="116">
        <v>52.694000000000003</v>
      </c>
      <c r="F49" s="116">
        <v>90.563999999999993</v>
      </c>
      <c r="G49" s="116">
        <v>22.437000000000001</v>
      </c>
      <c r="H49" s="116">
        <v>20.038</v>
      </c>
      <c r="I49" s="116">
        <v>18.626000000000001</v>
      </c>
      <c r="J49" s="116">
        <v>17.646000000000001</v>
      </c>
      <c r="K49" s="116">
        <v>16.815000000000001</v>
      </c>
      <c r="L49" s="116">
        <v>16.344000000000001</v>
      </c>
      <c r="M49" s="116">
        <v>15.98</v>
      </c>
      <c r="N49" s="116">
        <v>21.648</v>
      </c>
      <c r="O49" s="116">
        <v>34.78</v>
      </c>
      <c r="P49" s="116">
        <v>36.673000000000002</v>
      </c>
      <c r="Q49" s="116">
        <v>29.65</v>
      </c>
      <c r="R49" s="116">
        <v>42.308999999999997</v>
      </c>
      <c r="S49" s="116">
        <v>42.1</v>
      </c>
      <c r="T49" s="116">
        <v>40.280999999999999</v>
      </c>
      <c r="U49" s="116">
        <v>38.408000000000001</v>
      </c>
      <c r="V49" s="116">
        <v>39.128</v>
      </c>
      <c r="W49" s="116">
        <v>48.213000000000001</v>
      </c>
      <c r="X49" s="116">
        <v>54.64</v>
      </c>
      <c r="Y49" s="116">
        <v>56.845999999999997</v>
      </c>
      <c r="AB49" s="4"/>
    </row>
    <row r="50" spans="3:28" x14ac:dyDescent="0.25">
      <c r="C50" s="80" t="s">
        <v>382</v>
      </c>
      <c r="D50" s="118">
        <v>8392.9320000000007</v>
      </c>
      <c r="E50" s="118">
        <v>8470.6779999999999</v>
      </c>
      <c r="F50" s="118">
        <v>8511.5679999999993</v>
      </c>
      <c r="G50" s="118">
        <v>8472.89</v>
      </c>
      <c r="H50" s="118">
        <v>8485.09</v>
      </c>
      <c r="I50" s="118">
        <v>8590.973</v>
      </c>
      <c r="J50" s="118">
        <v>8630.7129999999997</v>
      </c>
      <c r="K50" s="118">
        <v>8668.6530000000002</v>
      </c>
      <c r="L50" s="118">
        <v>8723.3970000000008</v>
      </c>
      <c r="M50" s="118">
        <v>8691.64</v>
      </c>
      <c r="N50" s="118">
        <v>8666.1479999999992</v>
      </c>
      <c r="O50" s="118">
        <v>8778.2260000000006</v>
      </c>
      <c r="P50" s="118">
        <v>8844.4529999999995</v>
      </c>
      <c r="Q50" s="118">
        <v>8824.9840000000004</v>
      </c>
      <c r="R50" s="118">
        <v>8802.0130000000008</v>
      </c>
      <c r="S50" s="118">
        <v>8867.2729999999992</v>
      </c>
      <c r="T50" s="118">
        <v>8932.4390000000003</v>
      </c>
      <c r="U50" s="118">
        <v>8932.3880000000008</v>
      </c>
      <c r="V50" s="118">
        <v>8135.26</v>
      </c>
      <c r="W50" s="118">
        <v>6176.2</v>
      </c>
      <c r="X50" s="118">
        <v>6121.152</v>
      </c>
      <c r="Y50" s="118">
        <v>5068.84</v>
      </c>
      <c r="AB50" s="4"/>
    </row>
    <row r="51" spans="3:28" x14ac:dyDescent="0.25">
      <c r="C51" s="168"/>
      <c r="D51" s="156"/>
      <c r="E51" s="156"/>
      <c r="F51" s="156"/>
      <c r="G51" s="156"/>
      <c r="H51" s="156"/>
      <c r="I51" s="156"/>
      <c r="J51" s="156"/>
      <c r="K51" s="156"/>
      <c r="L51" s="156"/>
      <c r="M51" s="156"/>
      <c r="N51" s="156"/>
      <c r="O51" s="156"/>
      <c r="P51" s="156"/>
      <c r="Q51" s="156"/>
      <c r="R51" s="156"/>
      <c r="S51" s="156"/>
      <c r="T51" s="156"/>
      <c r="U51" s="156"/>
      <c r="V51" s="156"/>
      <c r="W51" s="156"/>
      <c r="X51" s="156"/>
      <c r="Y51" s="156"/>
      <c r="AB51" s="4"/>
    </row>
    <row r="52" spans="3:28" x14ac:dyDescent="0.25">
      <c r="C52" s="80" t="s">
        <v>49</v>
      </c>
      <c r="D52" s="156"/>
      <c r="E52" s="156"/>
      <c r="F52" s="156"/>
      <c r="G52" s="156"/>
      <c r="H52" s="156"/>
      <c r="I52" s="156"/>
      <c r="J52" s="156"/>
      <c r="K52" s="156"/>
      <c r="L52" s="156"/>
      <c r="M52" s="156"/>
      <c r="N52" s="156"/>
      <c r="O52" s="156"/>
      <c r="P52" s="156"/>
      <c r="Q52" s="156"/>
      <c r="R52" s="156"/>
      <c r="S52" s="156"/>
      <c r="T52" s="156"/>
      <c r="U52" s="156"/>
      <c r="V52" s="156"/>
      <c r="W52" s="156"/>
      <c r="X52" s="156"/>
      <c r="Y52" s="156"/>
      <c r="AB52" s="4"/>
    </row>
    <row r="53" spans="3:28" x14ac:dyDescent="0.25">
      <c r="C53" s="166" t="s">
        <v>50</v>
      </c>
      <c r="D53" s="114">
        <v>158.36600000000001</v>
      </c>
      <c r="E53" s="114">
        <v>141.02099999999999</v>
      </c>
      <c r="F53" s="114">
        <v>129.62899999999999</v>
      </c>
      <c r="G53" s="114">
        <v>190.68199999999999</v>
      </c>
      <c r="H53" s="114">
        <v>177.559</v>
      </c>
      <c r="I53" s="114">
        <v>177.059</v>
      </c>
      <c r="J53" s="114">
        <v>173.608</v>
      </c>
      <c r="K53" s="114">
        <v>188.66399999999999</v>
      </c>
      <c r="L53" s="114">
        <v>166.43</v>
      </c>
      <c r="M53" s="114">
        <v>170.4</v>
      </c>
      <c r="N53" s="114">
        <v>149.714</v>
      </c>
      <c r="O53" s="114">
        <v>171.16399999999999</v>
      </c>
      <c r="P53" s="114">
        <v>166.411</v>
      </c>
      <c r="Q53" s="114">
        <v>175.53200000000001</v>
      </c>
      <c r="R53" s="114">
        <v>166.91300000000001</v>
      </c>
      <c r="S53" s="114">
        <v>176.00800000000001</v>
      </c>
      <c r="T53" s="114">
        <v>192.81700000000001</v>
      </c>
      <c r="U53" s="114">
        <v>177.67599999999999</v>
      </c>
      <c r="V53" s="114">
        <v>147.96100000000001</v>
      </c>
      <c r="W53" s="114">
        <v>179.52199999999999</v>
      </c>
      <c r="X53" s="114">
        <v>162.32499999999999</v>
      </c>
      <c r="Y53" s="114">
        <v>202.06200000000001</v>
      </c>
      <c r="AB53" s="4"/>
    </row>
    <row r="54" spans="3:28" x14ac:dyDescent="0.25">
      <c r="C54" s="166" t="s">
        <v>51</v>
      </c>
      <c r="D54" s="114">
        <v>48.951000000000001</v>
      </c>
      <c r="E54" s="114">
        <v>45.816000000000003</v>
      </c>
      <c r="F54" s="114">
        <v>89.483000000000004</v>
      </c>
      <c r="G54" s="114">
        <v>85.203000000000003</v>
      </c>
      <c r="H54" s="114">
        <v>98.14</v>
      </c>
      <c r="I54" s="114">
        <v>96.010999999999996</v>
      </c>
      <c r="J54" s="114">
        <v>114.771</v>
      </c>
      <c r="K54" s="114">
        <v>79.777000000000001</v>
      </c>
      <c r="L54" s="114">
        <v>97.179000000000002</v>
      </c>
      <c r="M54" s="114">
        <v>91.251000000000005</v>
      </c>
      <c r="N54" s="114">
        <v>101.694</v>
      </c>
      <c r="O54" s="114">
        <v>87.564999999999998</v>
      </c>
      <c r="P54" s="114">
        <v>111.10899999999999</v>
      </c>
      <c r="Q54" s="114">
        <v>112.714</v>
      </c>
      <c r="R54" s="114">
        <v>121.395</v>
      </c>
      <c r="S54" s="114">
        <v>104.181</v>
      </c>
      <c r="T54" s="114">
        <v>111.83499999999999</v>
      </c>
      <c r="U54" s="114">
        <v>115.565</v>
      </c>
      <c r="V54" s="114">
        <v>128.85300000000001</v>
      </c>
      <c r="W54" s="114">
        <v>86.85</v>
      </c>
      <c r="X54" s="114">
        <v>110.22</v>
      </c>
      <c r="Y54" s="114">
        <v>110.935</v>
      </c>
      <c r="AB54" s="4"/>
    </row>
    <row r="55" spans="3:28" x14ac:dyDescent="0.25">
      <c r="C55" s="166" t="s">
        <v>383</v>
      </c>
      <c r="D55" s="114">
        <v>137.26300000000001</v>
      </c>
      <c r="E55" s="114">
        <v>168.51900000000001</v>
      </c>
      <c r="F55" s="114">
        <v>153.13200000000001</v>
      </c>
      <c r="G55" s="114">
        <v>190.739</v>
      </c>
      <c r="H55" s="114">
        <v>198.55799999999999</v>
      </c>
      <c r="I55" s="114">
        <v>225.286</v>
      </c>
      <c r="J55" s="114">
        <v>222.11699999999999</v>
      </c>
      <c r="K55" s="114">
        <v>297.04300000000001</v>
      </c>
      <c r="L55" s="114">
        <v>304.28199999999998</v>
      </c>
      <c r="M55" s="114">
        <v>323.38499999999999</v>
      </c>
      <c r="N55" s="114">
        <v>295.68</v>
      </c>
      <c r="O55" s="114">
        <v>337.69499999999999</v>
      </c>
      <c r="P55" s="114">
        <v>236.36500000000001</v>
      </c>
      <c r="Q55" s="114">
        <v>304.29899999999998</v>
      </c>
      <c r="R55" s="114">
        <v>319.01299999999998</v>
      </c>
      <c r="S55" s="114">
        <v>357.517</v>
      </c>
      <c r="T55" s="114">
        <v>294.28300000000002</v>
      </c>
      <c r="U55" s="114">
        <v>329.94499999999999</v>
      </c>
      <c r="V55" s="114">
        <v>1108.424</v>
      </c>
      <c r="W55" s="114">
        <v>329.82900000000001</v>
      </c>
      <c r="X55" s="114">
        <v>308.48700000000002</v>
      </c>
      <c r="Y55" s="114">
        <v>1295.7</v>
      </c>
      <c r="AB55" s="4"/>
    </row>
    <row r="56" spans="3:28" x14ac:dyDescent="0.25">
      <c r="C56" s="166" t="s">
        <v>4</v>
      </c>
      <c r="D56" s="114">
        <v>2.3170000000000002</v>
      </c>
      <c r="E56" s="114">
        <v>3.613</v>
      </c>
      <c r="F56" s="114">
        <v>4.2999999999999997E-2</v>
      </c>
      <c r="G56" s="114">
        <v>30.853000000000002</v>
      </c>
      <c r="H56" s="114">
        <v>21.393999999999998</v>
      </c>
      <c r="I56" s="114">
        <v>6.7830000000000004</v>
      </c>
      <c r="J56" s="114">
        <v>0.26500000000000001</v>
      </c>
      <c r="K56" s="114">
        <v>5.1749999999999998</v>
      </c>
      <c r="L56" s="114">
        <v>7.4320000000000004</v>
      </c>
      <c r="M56" s="114">
        <v>6.2670000000000003</v>
      </c>
      <c r="N56" s="114">
        <v>1.5620000000000001</v>
      </c>
      <c r="O56" s="114">
        <v>4.2350000000000003</v>
      </c>
      <c r="P56" s="114">
        <v>0.60399999999999998</v>
      </c>
      <c r="Q56" s="114">
        <v>0.56599999999999995</v>
      </c>
      <c r="R56" s="114">
        <v>5.0430000000000001</v>
      </c>
      <c r="S56" s="114">
        <v>0.03</v>
      </c>
      <c r="T56" s="114">
        <v>5.2210000000000001</v>
      </c>
      <c r="U56" s="114">
        <v>13.413</v>
      </c>
      <c r="V56" s="114">
        <v>10.054</v>
      </c>
      <c r="W56" s="114">
        <v>6.0720000000000001</v>
      </c>
      <c r="X56" s="114">
        <v>0.77800000000000002</v>
      </c>
      <c r="Y56" s="114">
        <v>3.1E-2</v>
      </c>
      <c r="AB56" s="4"/>
    </row>
    <row r="57" spans="3:28" x14ac:dyDescent="0.25">
      <c r="C57" s="166" t="s">
        <v>384</v>
      </c>
      <c r="D57" s="114">
        <v>539.41999999999996</v>
      </c>
      <c r="E57" s="114">
        <v>529.33600000000001</v>
      </c>
      <c r="F57" s="114">
        <v>508.553</v>
      </c>
      <c r="G57" s="114">
        <v>492.53800000000001</v>
      </c>
      <c r="H57" s="114">
        <v>530.10500000000002</v>
      </c>
      <c r="I57" s="114">
        <v>535.71699999999998</v>
      </c>
      <c r="J57" s="114">
        <v>529.79200000000003</v>
      </c>
      <c r="K57" s="114">
        <v>516.904</v>
      </c>
      <c r="L57" s="114">
        <v>520.50800000000004</v>
      </c>
      <c r="M57" s="114">
        <v>523.71699999999998</v>
      </c>
      <c r="N57" s="114">
        <v>543.45699999999999</v>
      </c>
      <c r="O57" s="114">
        <v>546.67700000000002</v>
      </c>
      <c r="P57" s="114">
        <v>608.23900000000003</v>
      </c>
      <c r="Q57" s="114">
        <v>610.05799999999999</v>
      </c>
      <c r="R57" s="114">
        <v>587.83100000000002</v>
      </c>
      <c r="S57" s="114">
        <v>576.75400000000002</v>
      </c>
      <c r="T57" s="114">
        <v>617.30600000000004</v>
      </c>
      <c r="U57" s="114">
        <v>591.33900000000006</v>
      </c>
      <c r="V57" s="114">
        <v>628.99199999999996</v>
      </c>
      <c r="W57" s="114">
        <v>649.495</v>
      </c>
      <c r="X57" s="114">
        <v>685.54200000000003</v>
      </c>
      <c r="Y57" s="114">
        <v>670.54499999999996</v>
      </c>
      <c r="AB57" s="4"/>
    </row>
    <row r="58" spans="3:28" ht="15.75" thickBot="1" x14ac:dyDescent="0.3">
      <c r="C58" s="167" t="s">
        <v>52</v>
      </c>
      <c r="D58" s="116">
        <v>50.119</v>
      </c>
      <c r="E58" s="116">
        <v>43.366999999999997</v>
      </c>
      <c r="F58" s="116">
        <v>47.055</v>
      </c>
      <c r="G58" s="116">
        <v>39.017000000000003</v>
      </c>
      <c r="H58" s="116">
        <v>63.203000000000003</v>
      </c>
      <c r="I58" s="116">
        <v>56.744999999999997</v>
      </c>
      <c r="J58" s="116">
        <v>61.790999999999997</v>
      </c>
      <c r="K58" s="116">
        <v>60.517000000000003</v>
      </c>
      <c r="L58" s="116">
        <v>68.510999999999996</v>
      </c>
      <c r="M58" s="116">
        <v>77.367000000000004</v>
      </c>
      <c r="N58" s="116">
        <v>76.814999999999998</v>
      </c>
      <c r="O58" s="116">
        <v>76.793999999999997</v>
      </c>
      <c r="P58" s="116">
        <v>92.281999999999996</v>
      </c>
      <c r="Q58" s="116">
        <v>94.29</v>
      </c>
      <c r="R58" s="116">
        <v>78.296999999999997</v>
      </c>
      <c r="S58" s="116">
        <v>100.06100000000001</v>
      </c>
      <c r="T58" s="116">
        <v>94.683999999999997</v>
      </c>
      <c r="U58" s="116">
        <v>86.533000000000001</v>
      </c>
      <c r="V58" s="116">
        <v>82.787000000000006</v>
      </c>
      <c r="W58" s="116">
        <v>85.585999999999999</v>
      </c>
      <c r="X58" s="116">
        <v>87.402000000000001</v>
      </c>
      <c r="Y58" s="116">
        <v>77.55</v>
      </c>
      <c r="AB58" s="4"/>
    </row>
    <row r="59" spans="3:28" ht="15.75" thickBot="1" x14ac:dyDescent="0.3">
      <c r="C59" s="169" t="s">
        <v>385</v>
      </c>
      <c r="D59" s="158">
        <v>936.43600000000004</v>
      </c>
      <c r="E59" s="158">
        <v>931.67200000000003</v>
      </c>
      <c r="F59" s="158">
        <v>927.89099999999996</v>
      </c>
      <c r="G59" s="158">
        <v>1029.03</v>
      </c>
      <c r="H59" s="158">
        <v>1088.953</v>
      </c>
      <c r="I59" s="158">
        <v>1097.596</v>
      </c>
      <c r="J59" s="158">
        <v>1102.3430000000001</v>
      </c>
      <c r="K59" s="158">
        <v>1148.0830000000001</v>
      </c>
      <c r="L59" s="158">
        <v>1164.3440000000001</v>
      </c>
      <c r="M59" s="158">
        <v>1192.385</v>
      </c>
      <c r="N59" s="158">
        <v>1168.9179999999999</v>
      </c>
      <c r="O59" s="158">
        <v>1224.1310000000001</v>
      </c>
      <c r="P59" s="158">
        <v>1215.01</v>
      </c>
      <c r="Q59" s="158">
        <v>1297.4589999999998</v>
      </c>
      <c r="R59" s="158">
        <v>1278.4939999999999</v>
      </c>
      <c r="S59" s="158">
        <v>1314.489</v>
      </c>
      <c r="T59" s="158">
        <v>1316.145</v>
      </c>
      <c r="U59" s="158">
        <v>1314.4449999999999</v>
      </c>
      <c r="V59" s="158">
        <v>2107.1550000000002</v>
      </c>
      <c r="W59" s="158">
        <v>1337.35</v>
      </c>
      <c r="X59" s="158">
        <v>1354.7</v>
      </c>
      <c r="Y59" s="158">
        <v>2356.7860000000001</v>
      </c>
      <c r="AB59" s="4"/>
    </row>
    <row r="60" spans="3:28" ht="15.75" thickBot="1" x14ac:dyDescent="0.3">
      <c r="C60" s="169" t="s">
        <v>386</v>
      </c>
      <c r="D60" s="158">
        <v>9329.3680000000004</v>
      </c>
      <c r="E60" s="158">
        <v>9402.35</v>
      </c>
      <c r="F60" s="158">
        <v>9439.4589999999989</v>
      </c>
      <c r="G60" s="158">
        <v>9501.92</v>
      </c>
      <c r="H60" s="158">
        <v>9574.0429999999997</v>
      </c>
      <c r="I60" s="158">
        <v>9688.5689999999995</v>
      </c>
      <c r="J60" s="158">
        <v>9733.0560000000005</v>
      </c>
      <c r="K60" s="158">
        <v>9816.7360000000008</v>
      </c>
      <c r="L60" s="158">
        <v>9887.741</v>
      </c>
      <c r="M60" s="158">
        <v>9884.0249999999996</v>
      </c>
      <c r="N60" s="158">
        <v>9835.0660000000007</v>
      </c>
      <c r="O60" s="158">
        <v>10002.357</v>
      </c>
      <c r="P60" s="158">
        <v>10059.463</v>
      </c>
      <c r="Q60" s="158">
        <v>10122.442999999999</v>
      </c>
      <c r="R60" s="158">
        <v>10080.507</v>
      </c>
      <c r="S60" s="158">
        <v>10181.762000000001</v>
      </c>
      <c r="T60" s="158">
        <v>10248.544</v>
      </c>
      <c r="U60" s="158">
        <v>10246.843000000001</v>
      </c>
      <c r="V60" s="158">
        <v>10242.415000000001</v>
      </c>
      <c r="W60" s="158">
        <v>7513.55</v>
      </c>
      <c r="X60" s="158">
        <v>7475.9049999999997</v>
      </c>
      <c r="Y60" s="158">
        <v>7425.6469999999999</v>
      </c>
      <c r="AB60" s="4"/>
    </row>
    <row r="61" spans="3:28" x14ac:dyDescent="0.25">
      <c r="C61" s="170" t="s">
        <v>387</v>
      </c>
      <c r="D61" s="125">
        <v>16487.185000000001</v>
      </c>
      <c r="E61" s="125">
        <v>16532.962</v>
      </c>
      <c r="F61" s="125">
        <v>16489.826000000001</v>
      </c>
      <c r="G61" s="125">
        <v>16484.383000000002</v>
      </c>
      <c r="H61" s="125">
        <v>16544.333999999999</v>
      </c>
      <c r="I61" s="125">
        <v>16605.786</v>
      </c>
      <c r="J61" s="125">
        <v>16626.841</v>
      </c>
      <c r="K61" s="125">
        <v>16336.551000000001</v>
      </c>
      <c r="L61" s="125">
        <v>16262.055</v>
      </c>
      <c r="M61" s="125">
        <v>16107.735999999999</v>
      </c>
      <c r="N61" s="125">
        <v>16076.455</v>
      </c>
      <c r="O61" s="125">
        <v>16193.009</v>
      </c>
      <c r="P61" s="125">
        <v>16113.577000000001</v>
      </c>
      <c r="Q61" s="125">
        <v>16143.313924036096</v>
      </c>
      <c r="R61" s="125">
        <v>16037.590999999999</v>
      </c>
      <c r="S61" s="125">
        <v>16054.474</v>
      </c>
      <c r="T61" s="125">
        <v>16225.742</v>
      </c>
      <c r="U61" s="125">
        <v>16070.539000000001</v>
      </c>
      <c r="V61" s="125">
        <v>16047.557000000001</v>
      </c>
      <c r="W61" s="125">
        <v>16278.1</v>
      </c>
      <c r="X61" s="125">
        <v>16358.779999999999</v>
      </c>
      <c r="Y61" s="125">
        <v>16339.148999999999</v>
      </c>
      <c r="AB61" s="4"/>
    </row>
    <row r="62" spans="3:28" x14ac:dyDescent="0.25">
      <c r="D62" s="331"/>
      <c r="E62" s="331"/>
      <c r="F62" s="331"/>
      <c r="G62" s="331"/>
      <c r="H62" s="331"/>
      <c r="I62" s="331"/>
      <c r="J62" s="331"/>
      <c r="K62" s="331"/>
      <c r="L62" s="331"/>
      <c r="M62" s="331"/>
      <c r="N62" s="331"/>
      <c r="O62" s="331"/>
      <c r="P62" s="331"/>
      <c r="Q62" s="331"/>
      <c r="R62" s="331"/>
      <c r="S62" s="331"/>
      <c r="T62" s="331"/>
      <c r="U62" s="331"/>
      <c r="V62" s="331"/>
      <c r="W62" s="331"/>
      <c r="X62" s="331"/>
      <c r="Y62" s="331"/>
      <c r="AB62" s="4"/>
    </row>
    <row r="63" spans="3:28" x14ac:dyDescent="0.25">
      <c r="C63" s="176" t="s">
        <v>209</v>
      </c>
      <c r="D63" s="118"/>
      <c r="E63" s="118"/>
      <c r="F63" s="118"/>
      <c r="G63" s="118"/>
      <c r="H63" s="118"/>
      <c r="I63" s="118"/>
      <c r="J63" s="118"/>
      <c r="K63" s="118"/>
      <c r="L63" s="118"/>
      <c r="M63" s="118"/>
      <c r="N63" s="118"/>
      <c r="O63" s="118"/>
      <c r="P63" s="155"/>
      <c r="Q63" s="155"/>
      <c r="AB63" s="4"/>
    </row>
    <row r="64" spans="3:28" x14ac:dyDescent="0.25">
      <c r="C64" s="121" t="s">
        <v>210</v>
      </c>
      <c r="D64" s="185">
        <v>1.8180000000000001</v>
      </c>
      <c r="E64" s="185">
        <v>0.41</v>
      </c>
      <c r="F64" s="185">
        <v>6.0860000000000003</v>
      </c>
      <c r="G64" s="185">
        <v>9.6509999999999998</v>
      </c>
      <c r="H64" s="185">
        <v>11.387</v>
      </c>
      <c r="I64" s="185">
        <v>22.599</v>
      </c>
      <c r="J64" s="185">
        <v>33.273000000000003</v>
      </c>
      <c r="K64" s="185">
        <v>6.2439999999999998</v>
      </c>
      <c r="L64" s="185">
        <v>1.0940000000000001</v>
      </c>
      <c r="M64" s="185">
        <v>1.7270000000000001</v>
      </c>
      <c r="N64" s="185">
        <v>4.5579999999999998</v>
      </c>
      <c r="O64" s="185">
        <v>0.13700000000000001</v>
      </c>
      <c r="P64" s="185">
        <v>2.222</v>
      </c>
      <c r="Q64" s="185">
        <v>3.105</v>
      </c>
      <c r="R64" s="185">
        <v>0</v>
      </c>
      <c r="S64" s="185">
        <v>9.1270000000000007</v>
      </c>
      <c r="T64" s="185">
        <v>1.577</v>
      </c>
      <c r="U64" s="185">
        <v>0</v>
      </c>
      <c r="V64" s="185">
        <v>0.04</v>
      </c>
      <c r="W64" s="185">
        <v>0.2</v>
      </c>
      <c r="X64" s="185">
        <v>2.4</v>
      </c>
      <c r="Y64" s="185">
        <v>4.9000000000000004</v>
      </c>
      <c r="AB64" s="4"/>
    </row>
    <row r="65" spans="3:28" x14ac:dyDescent="0.25">
      <c r="C65" s="121" t="s">
        <v>211</v>
      </c>
      <c r="D65" s="185">
        <v>0.36299999999999999</v>
      </c>
      <c r="E65" s="185">
        <v>1.6890000000000001</v>
      </c>
      <c r="F65" s="185">
        <v>0.74199999999999999</v>
      </c>
      <c r="G65" s="185">
        <v>0</v>
      </c>
      <c r="H65" s="185">
        <v>0</v>
      </c>
      <c r="I65" s="185">
        <v>0</v>
      </c>
      <c r="J65" s="185">
        <v>0</v>
      </c>
      <c r="K65" s="185">
        <v>0</v>
      </c>
      <c r="L65" s="185">
        <v>0</v>
      </c>
      <c r="M65" s="185">
        <v>0</v>
      </c>
      <c r="N65" s="185">
        <v>3.0000000000000001E-3</v>
      </c>
      <c r="O65" s="185">
        <v>4.0000000000000001E-3</v>
      </c>
      <c r="P65" s="185">
        <v>2.5000000000000001E-2</v>
      </c>
      <c r="Q65" s="185">
        <v>8.0000000000000002E-3</v>
      </c>
      <c r="R65" s="185">
        <v>0.45200000000000001</v>
      </c>
      <c r="S65" s="185">
        <v>0</v>
      </c>
      <c r="T65" s="185">
        <v>6.0000000000000001E-3</v>
      </c>
      <c r="U65" s="185">
        <v>0.27300000000000002</v>
      </c>
      <c r="V65" s="185">
        <v>0.72</v>
      </c>
      <c r="W65" s="185">
        <v>0</v>
      </c>
      <c r="X65" s="185">
        <v>0</v>
      </c>
      <c r="Y65" s="185">
        <v>0</v>
      </c>
      <c r="AB65" s="4"/>
    </row>
    <row r="66" spans="3:28" x14ac:dyDescent="0.25">
      <c r="C66" s="121" t="s">
        <v>212</v>
      </c>
      <c r="D66" s="185">
        <v>0</v>
      </c>
      <c r="E66" s="185">
        <v>0</v>
      </c>
      <c r="F66" s="185">
        <v>0</v>
      </c>
      <c r="G66" s="185">
        <v>0</v>
      </c>
      <c r="H66" s="185">
        <v>0</v>
      </c>
      <c r="I66" s="185">
        <v>0</v>
      </c>
      <c r="J66" s="185">
        <v>0</v>
      </c>
      <c r="K66" s="185">
        <v>1.363</v>
      </c>
      <c r="L66" s="185">
        <v>5.7329999999999997</v>
      </c>
      <c r="M66" s="185">
        <v>18.981000000000002</v>
      </c>
      <c r="N66" s="185">
        <v>12.191000000000001</v>
      </c>
      <c r="O66" s="185">
        <v>1.7170000000000001</v>
      </c>
      <c r="P66" s="185">
        <v>12.744</v>
      </c>
      <c r="Q66" s="185">
        <v>9.1530000000000005</v>
      </c>
      <c r="R66" s="185">
        <v>8.1509999999999998</v>
      </c>
      <c r="S66" s="185">
        <v>12.561999999999999</v>
      </c>
      <c r="T66" s="185">
        <v>0</v>
      </c>
      <c r="U66" s="185">
        <v>5.7359999999999998</v>
      </c>
      <c r="V66" s="185">
        <v>3.9</v>
      </c>
      <c r="W66" s="185">
        <v>0</v>
      </c>
      <c r="X66" s="185">
        <v>0</v>
      </c>
      <c r="Y66" s="185">
        <v>3.7</v>
      </c>
      <c r="AB66" s="4"/>
    </row>
    <row r="67" spans="3:28" x14ac:dyDescent="0.25">
      <c r="C67" s="121" t="s">
        <v>216</v>
      </c>
      <c r="D67" s="185">
        <v>0</v>
      </c>
      <c r="E67" s="185">
        <v>0</v>
      </c>
      <c r="F67" s="185">
        <v>0</v>
      </c>
      <c r="G67" s="185">
        <v>0</v>
      </c>
      <c r="H67" s="185">
        <v>0</v>
      </c>
      <c r="I67" s="185">
        <v>0</v>
      </c>
      <c r="J67" s="185">
        <v>0.35699999999999998</v>
      </c>
      <c r="K67" s="185">
        <v>0</v>
      </c>
      <c r="L67" s="185">
        <v>0</v>
      </c>
      <c r="M67" s="185">
        <v>4.3129999999999997</v>
      </c>
      <c r="N67" s="185">
        <v>8.0860000000000003</v>
      </c>
      <c r="O67" s="185">
        <v>0</v>
      </c>
      <c r="P67" s="185">
        <v>0</v>
      </c>
      <c r="Q67" s="185">
        <v>0</v>
      </c>
      <c r="R67" s="185">
        <v>0</v>
      </c>
      <c r="S67" s="185">
        <v>0</v>
      </c>
      <c r="T67" s="185">
        <v>0</v>
      </c>
      <c r="U67" s="185">
        <v>0</v>
      </c>
      <c r="V67" s="185">
        <v>0</v>
      </c>
      <c r="W67" s="185">
        <v>0</v>
      </c>
      <c r="X67" s="185">
        <v>0</v>
      </c>
      <c r="Y67" s="185">
        <v>0</v>
      </c>
      <c r="AB67" s="4"/>
    </row>
    <row r="68" spans="3:28" x14ac:dyDescent="0.25">
      <c r="C68" s="186" t="s">
        <v>214</v>
      </c>
      <c r="D68" s="187">
        <v>2.181</v>
      </c>
      <c r="E68" s="187">
        <v>2.0990000000000002</v>
      </c>
      <c r="F68" s="187">
        <v>6.8280000000000003</v>
      </c>
      <c r="G68" s="187">
        <v>9.6509999999999998</v>
      </c>
      <c r="H68" s="187">
        <v>11.387</v>
      </c>
      <c r="I68" s="187">
        <v>22.599</v>
      </c>
      <c r="J68" s="187">
        <v>33.630000000000003</v>
      </c>
      <c r="K68" s="187">
        <v>7.6069999999999993</v>
      </c>
      <c r="L68" s="187">
        <v>6.827</v>
      </c>
      <c r="M68" s="187">
        <v>25.021000000000001</v>
      </c>
      <c r="N68" s="187">
        <v>24.838000000000001</v>
      </c>
      <c r="O68" s="187">
        <v>1.8580000000000001</v>
      </c>
      <c r="P68" s="187">
        <v>14.991</v>
      </c>
      <c r="Q68" s="187">
        <v>12.266</v>
      </c>
      <c r="R68" s="187">
        <v>8.6029999999999998</v>
      </c>
      <c r="S68" s="187">
        <v>21.689</v>
      </c>
      <c r="T68" s="187">
        <v>1.583</v>
      </c>
      <c r="U68" s="187">
        <v>6.0089999999999995</v>
      </c>
      <c r="V68" s="187">
        <v>4.66</v>
      </c>
      <c r="W68" s="187">
        <v>0.2</v>
      </c>
      <c r="X68" s="187">
        <v>2.4</v>
      </c>
      <c r="Y68" s="187">
        <v>8.6</v>
      </c>
      <c r="AB68" s="4"/>
    </row>
    <row r="69" spans="3:28" x14ac:dyDescent="0.25">
      <c r="C69" s="121"/>
      <c r="D69" s="202"/>
      <c r="E69" s="202"/>
      <c r="F69" s="202"/>
      <c r="G69" s="202"/>
      <c r="H69" s="202"/>
      <c r="I69" s="202"/>
      <c r="J69" s="202"/>
      <c r="K69" s="202"/>
      <c r="L69" s="202"/>
      <c r="M69" s="202"/>
      <c r="N69" s="202"/>
      <c r="O69" s="202"/>
      <c r="P69" s="202"/>
      <c r="Q69" s="202"/>
      <c r="R69" s="202"/>
      <c r="S69" s="202"/>
      <c r="T69" s="202"/>
      <c r="U69" s="202"/>
      <c r="V69" s="278"/>
      <c r="W69" s="278"/>
      <c r="X69" s="278"/>
      <c r="Y69" s="278"/>
      <c r="AB69" s="4"/>
    </row>
    <row r="70" spans="3:28" x14ac:dyDescent="0.25">
      <c r="C70" s="121" t="s">
        <v>210</v>
      </c>
      <c r="D70" s="185">
        <v>1.0589999999999999</v>
      </c>
      <c r="E70" s="185">
        <v>0.215</v>
      </c>
      <c r="F70" s="185">
        <v>4.2999999999999997E-2</v>
      </c>
      <c r="G70" s="185">
        <v>0</v>
      </c>
      <c r="H70" s="185">
        <v>0</v>
      </c>
      <c r="I70" s="185">
        <v>0</v>
      </c>
      <c r="J70" s="185">
        <v>0</v>
      </c>
      <c r="K70" s="185">
        <v>5.1749999999999998</v>
      </c>
      <c r="L70" s="185">
        <v>7.4210000000000003</v>
      </c>
      <c r="M70" s="185">
        <v>6.2560000000000002</v>
      </c>
      <c r="N70" s="185">
        <v>1.532</v>
      </c>
      <c r="O70" s="185">
        <v>4.2140000000000004</v>
      </c>
      <c r="P70" s="185">
        <v>0.55400000000000005</v>
      </c>
      <c r="Q70" s="185">
        <v>0.42899999999999999</v>
      </c>
      <c r="R70" s="185">
        <v>5.0259999999999998</v>
      </c>
      <c r="S70" s="185">
        <v>0</v>
      </c>
      <c r="T70" s="185">
        <v>2.9239999999999999</v>
      </c>
      <c r="U70" s="185">
        <v>13.275</v>
      </c>
      <c r="V70" s="185">
        <v>9.9</v>
      </c>
      <c r="W70" s="185">
        <v>6</v>
      </c>
      <c r="X70" s="185">
        <v>0.7</v>
      </c>
      <c r="Y70" s="185">
        <v>0</v>
      </c>
      <c r="AB70" s="4"/>
    </row>
    <row r="71" spans="3:28" x14ac:dyDescent="0.25">
      <c r="C71" s="121" t="s">
        <v>211</v>
      </c>
      <c r="D71" s="185">
        <v>1.258</v>
      </c>
      <c r="E71" s="185">
        <v>3.3980000000000001</v>
      </c>
      <c r="F71" s="185">
        <v>0</v>
      </c>
      <c r="G71" s="185">
        <v>3.4790000000000001</v>
      </c>
      <c r="H71" s="185">
        <v>0</v>
      </c>
      <c r="I71" s="185">
        <v>0</v>
      </c>
      <c r="J71" s="185">
        <v>0</v>
      </c>
      <c r="K71" s="185">
        <v>0</v>
      </c>
      <c r="L71" s="185">
        <v>1.0999999999999999E-2</v>
      </c>
      <c r="M71" s="185">
        <v>1.2E-2</v>
      </c>
      <c r="N71" s="185">
        <v>3.1E-2</v>
      </c>
      <c r="O71" s="185">
        <v>2.1000000000000001E-2</v>
      </c>
      <c r="P71" s="185">
        <v>0.05</v>
      </c>
      <c r="Q71" s="185">
        <v>0.13700000000000001</v>
      </c>
      <c r="R71" s="185">
        <v>1.7000000000000001E-2</v>
      </c>
      <c r="S71" s="185">
        <v>0.03</v>
      </c>
      <c r="T71" s="185">
        <v>0.129</v>
      </c>
      <c r="U71" s="185">
        <v>0.13800000000000001</v>
      </c>
      <c r="V71" s="185">
        <v>0.1</v>
      </c>
      <c r="W71" s="185">
        <v>0.1</v>
      </c>
      <c r="X71" s="185">
        <v>0.06</v>
      </c>
      <c r="Y71" s="185">
        <v>0</v>
      </c>
    </row>
    <row r="72" spans="3:28" x14ac:dyDescent="0.25">
      <c r="C72" s="121" t="s">
        <v>212</v>
      </c>
      <c r="D72" s="185">
        <v>20.466999999999999</v>
      </c>
      <c r="E72" s="185">
        <v>23.654252</v>
      </c>
      <c r="F72" s="185">
        <v>22.255864000000003</v>
      </c>
      <c r="G72" s="185">
        <v>18.63</v>
      </c>
      <c r="H72" s="185">
        <v>16.033999999999999</v>
      </c>
      <c r="I72" s="185">
        <v>4.9089999999999998</v>
      </c>
      <c r="J72" s="185">
        <v>0.26500000000000001</v>
      </c>
      <c r="K72" s="185">
        <v>0</v>
      </c>
      <c r="L72" s="185">
        <v>8.2469999999999999</v>
      </c>
      <c r="M72" s="185">
        <v>0</v>
      </c>
      <c r="N72" s="185">
        <v>0</v>
      </c>
      <c r="O72" s="185">
        <v>0</v>
      </c>
      <c r="P72" s="185">
        <v>0</v>
      </c>
      <c r="Q72" s="185">
        <v>0</v>
      </c>
      <c r="R72" s="185">
        <v>0</v>
      </c>
      <c r="S72" s="185">
        <v>0</v>
      </c>
      <c r="T72" s="185">
        <v>2.1680000000000001</v>
      </c>
      <c r="U72" s="185">
        <v>0</v>
      </c>
      <c r="V72" s="185">
        <v>0</v>
      </c>
      <c r="W72" s="185">
        <v>3.8</v>
      </c>
      <c r="X72" s="185">
        <v>0.49</v>
      </c>
      <c r="Y72" s="185">
        <v>0</v>
      </c>
    </row>
    <row r="73" spans="3:28" x14ac:dyDescent="0.25">
      <c r="C73" s="121" t="s">
        <v>213</v>
      </c>
      <c r="D73" s="185">
        <v>15.763999999999999</v>
      </c>
      <c r="E73" s="185">
        <v>13.005092000000001</v>
      </c>
      <c r="F73" s="185">
        <v>10.724635000000001</v>
      </c>
      <c r="G73" s="185">
        <v>8.7439999999999998</v>
      </c>
      <c r="H73" s="185">
        <v>5.36</v>
      </c>
      <c r="I73" s="185">
        <v>1.8740000000000001</v>
      </c>
      <c r="J73" s="185">
        <v>0</v>
      </c>
      <c r="K73" s="185">
        <v>4.593</v>
      </c>
      <c r="L73" s="185">
        <v>0</v>
      </c>
      <c r="M73" s="185">
        <v>0</v>
      </c>
      <c r="N73" s="185">
        <v>0</v>
      </c>
      <c r="O73" s="185">
        <v>23.698</v>
      </c>
      <c r="P73" s="185">
        <v>10.976000000000001</v>
      </c>
      <c r="Q73" s="185">
        <v>4.306</v>
      </c>
      <c r="R73" s="185">
        <v>25.536000000000001</v>
      </c>
      <c r="S73" s="185">
        <v>24.876999999999999</v>
      </c>
      <c r="T73" s="185">
        <v>23.273</v>
      </c>
      <c r="U73" s="185">
        <v>26.263000000000002</v>
      </c>
      <c r="V73" s="185">
        <v>21</v>
      </c>
      <c r="W73" s="185">
        <v>16.600000000000001</v>
      </c>
      <c r="X73" s="185">
        <v>2.899</v>
      </c>
      <c r="Y73" s="185">
        <v>8.6</v>
      </c>
    </row>
    <row r="74" spans="3:28" x14ac:dyDescent="0.25">
      <c r="C74" s="121" t="s">
        <v>226</v>
      </c>
      <c r="D74" s="185">
        <v>0</v>
      </c>
      <c r="E74" s="185">
        <v>0</v>
      </c>
      <c r="F74" s="185">
        <v>0</v>
      </c>
      <c r="G74" s="185">
        <v>0</v>
      </c>
      <c r="H74" s="185">
        <v>0</v>
      </c>
      <c r="I74" s="185">
        <v>0</v>
      </c>
      <c r="J74" s="185">
        <v>0</v>
      </c>
      <c r="K74" s="185">
        <v>0</v>
      </c>
      <c r="L74" s="185">
        <v>0</v>
      </c>
      <c r="M74" s="185">
        <v>0</v>
      </c>
      <c r="N74" s="185">
        <v>0</v>
      </c>
      <c r="O74" s="185">
        <v>0</v>
      </c>
      <c r="P74" s="185">
        <v>0</v>
      </c>
      <c r="Q74" s="185">
        <v>0</v>
      </c>
      <c r="R74" s="185">
        <v>0</v>
      </c>
      <c r="S74" s="185">
        <v>0</v>
      </c>
      <c r="T74" s="185">
        <v>0</v>
      </c>
      <c r="U74" s="185">
        <v>0</v>
      </c>
      <c r="V74" s="185">
        <v>0</v>
      </c>
      <c r="W74" s="185">
        <v>0</v>
      </c>
      <c r="X74" s="185">
        <v>0</v>
      </c>
      <c r="Y74" s="185">
        <v>0</v>
      </c>
    </row>
    <row r="75" spans="3:28" x14ac:dyDescent="0.25">
      <c r="C75" s="186" t="s">
        <v>215</v>
      </c>
      <c r="D75" s="187">
        <v>38.548000000000002</v>
      </c>
      <c r="E75" s="187">
        <v>40.272344000000004</v>
      </c>
      <c r="F75" s="187">
        <v>33.023499000000001</v>
      </c>
      <c r="G75" s="187">
        <v>30.852999999999998</v>
      </c>
      <c r="H75" s="187">
        <v>21.393999999999998</v>
      </c>
      <c r="I75" s="187">
        <v>6.7829999999999995</v>
      </c>
      <c r="J75" s="187">
        <v>0.26500000000000001</v>
      </c>
      <c r="K75" s="187">
        <v>9.7680000000000007</v>
      </c>
      <c r="L75" s="187">
        <v>15.679</v>
      </c>
      <c r="M75" s="187">
        <v>6.2679999999999998</v>
      </c>
      <c r="N75" s="187">
        <v>1.5629999999999999</v>
      </c>
      <c r="O75" s="187">
        <v>27.933</v>
      </c>
      <c r="P75" s="187">
        <v>11.580000000000002</v>
      </c>
      <c r="Q75" s="187">
        <v>4.8719999999999999</v>
      </c>
      <c r="R75" s="187">
        <v>30.579000000000001</v>
      </c>
      <c r="S75" s="187">
        <v>24.907</v>
      </c>
      <c r="T75" s="187">
        <v>28.494</v>
      </c>
      <c r="U75" s="187">
        <v>39.676000000000002</v>
      </c>
      <c r="V75" s="187">
        <v>31</v>
      </c>
      <c r="W75" s="187">
        <v>26.5</v>
      </c>
      <c r="X75" s="187">
        <v>4.149</v>
      </c>
      <c r="Y75" s="187">
        <v>8.6</v>
      </c>
    </row>
    <row r="76" spans="3:28" x14ac:dyDescent="0.25">
      <c r="C76" s="117"/>
      <c r="D76" s="202"/>
      <c r="E76" s="202"/>
      <c r="F76" s="202"/>
      <c r="G76" s="202"/>
      <c r="H76" s="202"/>
      <c r="I76" s="202"/>
      <c r="J76" s="202"/>
      <c r="K76" s="202"/>
      <c r="L76" s="202"/>
      <c r="M76" s="202"/>
      <c r="N76" s="202"/>
      <c r="O76" s="202"/>
      <c r="P76" s="202"/>
      <c r="Q76" s="202"/>
      <c r="R76" s="202"/>
      <c r="S76" s="202"/>
      <c r="T76" s="202"/>
      <c r="U76" s="202"/>
      <c r="V76" s="277"/>
      <c r="W76" s="277"/>
      <c r="X76" s="277"/>
      <c r="Y76" s="277"/>
    </row>
    <row r="77" spans="3:28" x14ac:dyDescent="0.25">
      <c r="C77" s="243" t="s">
        <v>282</v>
      </c>
      <c r="D77" s="171"/>
      <c r="E77" s="171"/>
      <c r="F77" s="171"/>
      <c r="G77" s="171"/>
      <c r="H77" s="171"/>
      <c r="I77" s="171"/>
      <c r="J77" s="171"/>
      <c r="K77" s="171"/>
      <c r="L77" s="171"/>
      <c r="M77" s="171"/>
      <c r="N77" s="171"/>
      <c r="O77" s="171"/>
      <c r="P77" s="171"/>
      <c r="Q77" s="171"/>
      <c r="R77" s="171"/>
      <c r="S77" s="171"/>
      <c r="T77" s="171"/>
      <c r="U77" s="171"/>
      <c r="V77" s="171"/>
      <c r="W77" s="171"/>
      <c r="X77" s="171"/>
      <c r="Y77" s="171"/>
    </row>
    <row r="78" spans="3:28" x14ac:dyDescent="0.25">
      <c r="C78" s="121" t="s">
        <v>388</v>
      </c>
      <c r="D78" s="171">
        <v>29.193000000000001</v>
      </c>
      <c r="E78" s="171">
        <v>27.984999999999999</v>
      </c>
      <c r="F78" s="171">
        <v>37.048999999999999</v>
      </c>
      <c r="G78" s="171">
        <v>46.335999999999999</v>
      </c>
      <c r="H78" s="171">
        <v>43.555</v>
      </c>
      <c r="I78" s="171">
        <v>47.860999999999997</v>
      </c>
      <c r="J78" s="171">
        <v>49.546999999999997</v>
      </c>
      <c r="K78" s="171">
        <v>87.846999999999994</v>
      </c>
      <c r="L78" s="171">
        <v>139.27099999999999</v>
      </c>
      <c r="M78" s="171">
        <v>119.83</v>
      </c>
      <c r="N78" s="171">
        <v>114.90900000000001</v>
      </c>
      <c r="O78" s="171">
        <v>112.148</v>
      </c>
      <c r="P78" s="171">
        <v>99.477999999999994</v>
      </c>
      <c r="Q78" s="171">
        <v>99.085999999999999</v>
      </c>
      <c r="R78" s="171">
        <v>75.072999999999993</v>
      </c>
      <c r="S78" s="171">
        <v>59.42</v>
      </c>
      <c r="T78" s="171"/>
      <c r="U78" s="171"/>
      <c r="V78" s="171"/>
      <c r="W78" s="171"/>
      <c r="X78" s="171"/>
      <c r="Y78" s="171"/>
    </row>
    <row r="79" spans="3:28" x14ac:dyDescent="0.25">
      <c r="C79" s="121" t="s">
        <v>389</v>
      </c>
      <c r="D79" s="171">
        <v>38.220999999999997</v>
      </c>
      <c r="E79" s="171">
        <v>62.75</v>
      </c>
      <c r="F79" s="171">
        <v>87.638000000000005</v>
      </c>
      <c r="G79" s="171">
        <v>109.684</v>
      </c>
      <c r="H79" s="171">
        <v>128.96899999999999</v>
      </c>
      <c r="I79" s="171">
        <v>151.334</v>
      </c>
      <c r="J79" s="171">
        <v>169.23699999999999</v>
      </c>
      <c r="K79" s="171">
        <v>204.76400000000001</v>
      </c>
      <c r="L79" s="171">
        <v>289.34899999999999</v>
      </c>
      <c r="M79" s="171">
        <v>290.25799999999998</v>
      </c>
      <c r="N79" s="171">
        <v>294.827</v>
      </c>
      <c r="O79" s="171">
        <v>307.86500000000001</v>
      </c>
      <c r="P79" s="171">
        <v>311.58100000000002</v>
      </c>
      <c r="Q79" s="171">
        <v>322.31700000000001</v>
      </c>
      <c r="R79" s="171">
        <v>315.33800000000002</v>
      </c>
      <c r="S79" s="171">
        <v>289.44900000000001</v>
      </c>
      <c r="T79" s="171"/>
      <c r="U79" s="171"/>
      <c r="V79" s="171"/>
      <c r="W79" s="171"/>
      <c r="X79" s="171"/>
      <c r="Y79" s="171"/>
    </row>
    <row r="80" spans="3:28" x14ac:dyDescent="0.25">
      <c r="C80" s="121" t="s">
        <v>390</v>
      </c>
      <c r="D80" s="171">
        <v>-9.0280000000000005</v>
      </c>
      <c r="E80" s="171">
        <v>-34.765999999999998</v>
      </c>
      <c r="F80" s="171">
        <v>-50.588000000000001</v>
      </c>
      <c r="G80" s="171">
        <v>-63.347999999999999</v>
      </c>
      <c r="H80" s="171">
        <v>-85.415000000000006</v>
      </c>
      <c r="I80" s="171">
        <v>-103.474</v>
      </c>
      <c r="J80" s="171">
        <v>-119.691</v>
      </c>
      <c r="K80" s="171">
        <v>-116.916</v>
      </c>
      <c r="L80" s="171">
        <v>-150.07900000000001</v>
      </c>
      <c r="M80" s="171">
        <v>-170.428</v>
      </c>
      <c r="N80" s="171">
        <v>-179.91800000000001</v>
      </c>
      <c r="O80" s="171">
        <v>-195.71700000000001</v>
      </c>
      <c r="P80" s="171">
        <v>-212.10300000000001</v>
      </c>
      <c r="Q80" s="171">
        <v>-223.23099999999999</v>
      </c>
      <c r="R80" s="171">
        <v>-240.26599999999999</v>
      </c>
      <c r="S80" s="171">
        <v>-230.029</v>
      </c>
      <c r="T80" s="171"/>
      <c r="U80" s="171"/>
      <c r="V80" s="171"/>
      <c r="W80" s="171"/>
      <c r="X80" s="171"/>
      <c r="Y80" s="171"/>
    </row>
    <row r="81" spans="3:49" ht="9.9499999999999993" customHeight="1" x14ac:dyDescent="0.25">
      <c r="C81" s="121"/>
      <c r="D81" s="203"/>
      <c r="E81" s="203"/>
      <c r="F81" s="203"/>
      <c r="G81" s="203"/>
      <c r="H81" s="203"/>
      <c r="I81" s="203"/>
      <c r="J81" s="203"/>
      <c r="K81" s="203"/>
      <c r="L81" s="203"/>
      <c r="M81" s="203"/>
      <c r="N81" s="203"/>
      <c r="O81" s="203"/>
      <c r="P81" s="203"/>
      <c r="Q81" s="203"/>
      <c r="R81" s="203"/>
      <c r="S81" s="203"/>
      <c r="T81" s="203"/>
      <c r="U81" s="203"/>
      <c r="V81" s="203"/>
      <c r="W81" s="203"/>
      <c r="X81" s="203"/>
      <c r="Y81" s="203"/>
    </row>
    <row r="82" spans="3:49" x14ac:dyDescent="0.25">
      <c r="C82" s="176" t="s">
        <v>193</v>
      </c>
      <c r="D82" s="171"/>
      <c r="E82" s="171"/>
      <c r="F82" s="171"/>
      <c r="G82" s="171"/>
      <c r="H82" s="171"/>
      <c r="I82" s="171"/>
      <c r="J82" s="171"/>
      <c r="K82" s="171"/>
      <c r="L82" s="171"/>
      <c r="M82" s="171"/>
      <c r="N82" s="171"/>
      <c r="O82" s="171"/>
      <c r="P82" s="171"/>
      <c r="Q82" s="171"/>
      <c r="R82" s="171"/>
      <c r="S82" s="171"/>
      <c r="T82" s="171"/>
      <c r="U82" s="171"/>
      <c r="V82" s="171"/>
      <c r="W82" s="171"/>
      <c r="X82" s="171"/>
      <c r="Y82" s="171"/>
    </row>
    <row r="83" spans="3:49" x14ac:dyDescent="0.25">
      <c r="C83" s="242" t="s">
        <v>284</v>
      </c>
      <c r="D83" s="171">
        <v>14.763</v>
      </c>
      <c r="E83" s="171">
        <v>24.425000000000001</v>
      </c>
      <c r="F83" s="171">
        <v>34.283000000000001</v>
      </c>
      <c r="G83" s="171">
        <v>48.863999999999997</v>
      </c>
      <c r="H83" s="171">
        <v>49.682000000000002</v>
      </c>
      <c r="I83" s="171">
        <v>57.439</v>
      </c>
      <c r="J83" s="171">
        <v>63.238999999999997</v>
      </c>
      <c r="K83" s="171">
        <v>74.445999999999998</v>
      </c>
      <c r="L83" s="171">
        <v>117.833</v>
      </c>
      <c r="M83" s="171">
        <v>127.499</v>
      </c>
      <c r="N83" s="171">
        <v>138.601</v>
      </c>
      <c r="O83" s="171">
        <v>144.851</v>
      </c>
      <c r="P83" s="171">
        <v>222.166</v>
      </c>
      <c r="Q83" s="171">
        <v>187.71</v>
      </c>
      <c r="R83" s="171">
        <v>149.46100000000001</v>
      </c>
      <c r="S83" s="171">
        <v>114.101</v>
      </c>
      <c r="T83" s="171">
        <v>126.43300000000001</v>
      </c>
      <c r="U83" s="171">
        <v>105.208</v>
      </c>
      <c r="V83" s="171">
        <v>100.959</v>
      </c>
      <c r="W83" s="171">
        <v>85.599000000000004</v>
      </c>
      <c r="X83" s="171">
        <v>78.742999999999995</v>
      </c>
      <c r="Y83" s="171">
        <v>113.164</v>
      </c>
    </row>
    <row r="84" spans="3:49" x14ac:dyDescent="0.25">
      <c r="C84" s="242" t="s">
        <v>281</v>
      </c>
      <c r="D84" s="171">
        <v>23.457000000000001</v>
      </c>
      <c r="E84" s="171">
        <v>38.325000000000003</v>
      </c>
      <c r="F84" s="171">
        <v>53.354999999999997</v>
      </c>
      <c r="G84" s="171">
        <v>60.82</v>
      </c>
      <c r="H84" s="171">
        <v>79.287000000000006</v>
      </c>
      <c r="I84" s="171">
        <v>93.896000000000001</v>
      </c>
      <c r="J84" s="171">
        <v>105.999</v>
      </c>
      <c r="K84" s="171">
        <v>130.31899999999999</v>
      </c>
      <c r="L84" s="171">
        <v>171.51599999999999</v>
      </c>
      <c r="M84" s="171">
        <v>162.75899999999999</v>
      </c>
      <c r="N84" s="171">
        <v>156.226</v>
      </c>
      <c r="O84" s="171">
        <v>163.01400000000001</v>
      </c>
      <c r="P84" s="171">
        <v>89.415000000000006</v>
      </c>
      <c r="Q84" s="171">
        <v>134.607</v>
      </c>
      <c r="R84" s="171">
        <v>165.87700000000001</v>
      </c>
      <c r="S84" s="171">
        <v>175.34800000000001</v>
      </c>
      <c r="T84" s="171">
        <v>138.13399999999999</v>
      </c>
      <c r="U84" s="171">
        <v>156.04499999999999</v>
      </c>
      <c r="V84" s="171">
        <v>148.69200000000001</v>
      </c>
      <c r="W84" s="171">
        <v>155.69399999999999</v>
      </c>
      <c r="X84" s="171">
        <v>152.833</v>
      </c>
      <c r="Y84" s="171">
        <v>134.23400000000001</v>
      </c>
    </row>
    <row r="85" spans="3:49" x14ac:dyDescent="0.25">
      <c r="C85" s="186" t="s">
        <v>5</v>
      </c>
      <c r="D85" s="187">
        <v>38.220999999999997</v>
      </c>
      <c r="E85" s="187">
        <v>62.75</v>
      </c>
      <c r="F85" s="187">
        <v>87.638000000000005</v>
      </c>
      <c r="G85" s="187">
        <v>109.684</v>
      </c>
      <c r="H85" s="187">
        <v>128.96899999999999</v>
      </c>
      <c r="I85" s="187">
        <v>151.334</v>
      </c>
      <c r="J85" s="187">
        <v>169.238</v>
      </c>
      <c r="K85" s="187">
        <v>204.76499999999999</v>
      </c>
      <c r="L85" s="187">
        <v>289.35000000000002</v>
      </c>
      <c r="M85" s="187">
        <v>290.25799999999998</v>
      </c>
      <c r="N85" s="187">
        <v>294.827</v>
      </c>
      <c r="O85" s="187">
        <v>307.86500000000001</v>
      </c>
      <c r="P85" s="187">
        <v>311.58100000000002</v>
      </c>
      <c r="Q85" s="187">
        <v>322.31700000000001</v>
      </c>
      <c r="R85" s="187">
        <v>315.33800000000002</v>
      </c>
      <c r="S85" s="187">
        <v>289.44900000000001</v>
      </c>
      <c r="T85" s="187">
        <v>264.56700000000001</v>
      </c>
      <c r="U85" s="187">
        <v>261.26299999999998</v>
      </c>
      <c r="V85" s="187">
        <v>249.69200000000001</v>
      </c>
      <c r="W85" s="187">
        <v>241.292</v>
      </c>
      <c r="X85" s="187">
        <v>231.57599999999999</v>
      </c>
      <c r="Y85" s="187">
        <v>247.398</v>
      </c>
    </row>
    <row r="86" spans="3:49" ht="9.9499999999999993" customHeight="1" x14ac:dyDescent="0.25">
      <c r="C86" s="121"/>
      <c r="D86" s="203"/>
      <c r="E86" s="203"/>
      <c r="F86" s="203"/>
      <c r="G86" s="203"/>
      <c r="H86" s="203"/>
      <c r="I86" s="203"/>
      <c r="J86" s="203"/>
      <c r="K86" s="203"/>
      <c r="L86" s="203"/>
      <c r="M86" s="203"/>
      <c r="N86" s="203"/>
      <c r="O86" s="203"/>
      <c r="P86" s="203"/>
      <c r="Q86" s="203"/>
      <c r="R86" s="203"/>
      <c r="S86" s="203"/>
      <c r="T86" s="203"/>
      <c r="U86" s="203"/>
      <c r="V86" s="203"/>
      <c r="W86" s="203"/>
      <c r="X86" s="203"/>
      <c r="Y86" s="203"/>
    </row>
    <row r="87" spans="3:49" x14ac:dyDescent="0.25">
      <c r="C87" s="189" t="s">
        <v>512</v>
      </c>
      <c r="D87" s="118"/>
      <c r="E87" s="118"/>
      <c r="F87" s="118"/>
      <c r="G87" s="118"/>
      <c r="H87" s="118"/>
      <c r="I87" s="118"/>
      <c r="J87" s="118"/>
      <c r="K87" s="118"/>
      <c r="L87" s="118"/>
      <c r="M87" s="118"/>
      <c r="N87" s="118"/>
      <c r="O87" s="118"/>
      <c r="P87" s="155"/>
      <c r="Q87" s="155"/>
      <c r="R87" s="155"/>
      <c r="S87" s="155"/>
      <c r="T87" s="155"/>
      <c r="U87" s="155"/>
      <c r="V87" s="155"/>
      <c r="W87" s="155"/>
      <c r="X87" s="155"/>
      <c r="Y87" s="155"/>
    </row>
    <row r="88" spans="3:49" x14ac:dyDescent="0.25">
      <c r="C88" s="121" t="s">
        <v>3</v>
      </c>
      <c r="D88" s="171">
        <v>7754.3729999999996</v>
      </c>
      <c r="E88" s="171">
        <v>7752.942</v>
      </c>
      <c r="F88" s="171">
        <v>7753.7380000000003</v>
      </c>
      <c r="G88" s="171">
        <v>7753.5559999999996</v>
      </c>
      <c r="H88" s="171">
        <v>7750.6509999999998</v>
      </c>
      <c r="I88" s="171">
        <v>7752.3670000000002</v>
      </c>
      <c r="J88" s="171">
        <v>7752.3860000000004</v>
      </c>
      <c r="K88" s="171">
        <v>7585.1239999999998</v>
      </c>
      <c r="L88" s="171">
        <v>7516.7489999999998</v>
      </c>
      <c r="M88" s="171">
        <v>7432.3140000000003</v>
      </c>
      <c r="N88" s="171">
        <v>7482.0079999999998</v>
      </c>
      <c r="O88" s="171">
        <v>7538.9170000000004</v>
      </c>
      <c r="P88" s="171">
        <v>7451.7790000000005</v>
      </c>
      <c r="Q88" s="171">
        <v>7494.5209999999997</v>
      </c>
      <c r="R88" s="171">
        <v>7486.1639999999998</v>
      </c>
      <c r="S88" s="171">
        <v>7462.5829999999996</v>
      </c>
      <c r="T88" s="171">
        <v>7563.4229999999998</v>
      </c>
      <c r="U88" s="171">
        <v>7496.683</v>
      </c>
      <c r="V88" s="171">
        <v>7510.2190000000001</v>
      </c>
      <c r="W88" s="171">
        <v>7500.6369999999997</v>
      </c>
      <c r="X88" s="171">
        <v>7531.4669999999996</v>
      </c>
      <c r="Y88" s="171">
        <v>7525.1909999999998</v>
      </c>
    </row>
    <row r="89" spans="3:49" x14ac:dyDescent="0.25">
      <c r="C89" s="121" t="s">
        <v>31</v>
      </c>
      <c r="D89" s="171">
        <v>4748.0339999999997</v>
      </c>
      <c r="E89" s="171">
        <v>4657.62</v>
      </c>
      <c r="F89" s="171">
        <v>4591.835</v>
      </c>
      <c r="G89" s="171">
        <v>4405.9809999999998</v>
      </c>
      <c r="H89" s="171">
        <v>4312.4709999999995</v>
      </c>
      <c r="I89" s="171">
        <v>4219.8829999999998</v>
      </c>
      <c r="J89" s="171">
        <v>4120.8440000000001</v>
      </c>
      <c r="K89" s="171">
        <v>3938.4850000000001</v>
      </c>
      <c r="L89" s="171">
        <v>3799.4140000000002</v>
      </c>
      <c r="M89" s="171">
        <v>3660.047</v>
      </c>
      <c r="N89" s="171">
        <v>3583.25</v>
      </c>
      <c r="O89" s="171">
        <v>3505.732</v>
      </c>
      <c r="P89" s="171">
        <v>3358.4520000000002</v>
      </c>
      <c r="Q89" s="171">
        <v>3267.7020000000002</v>
      </c>
      <c r="R89" s="171">
        <v>3156.3270000000002</v>
      </c>
      <c r="S89" s="171">
        <v>3037.5259999999998</v>
      </c>
      <c r="T89" s="171">
        <v>2979.634</v>
      </c>
      <c r="U89" s="171">
        <v>2839.1889999999999</v>
      </c>
      <c r="V89" s="171">
        <v>2744.8580000000002</v>
      </c>
      <c r="W89" s="171">
        <v>2662.808</v>
      </c>
      <c r="X89" s="171">
        <v>2574.02</v>
      </c>
      <c r="Y89" s="171">
        <v>2465.556</v>
      </c>
    </row>
    <row r="90" spans="3:49" x14ac:dyDescent="0.25">
      <c r="C90" s="121" t="s">
        <v>32</v>
      </c>
      <c r="D90" s="171">
        <v>1065.373</v>
      </c>
      <c r="E90" s="171">
        <v>1068.1110000000001</v>
      </c>
      <c r="F90" s="171">
        <v>1069.078</v>
      </c>
      <c r="G90" s="171">
        <v>1070.105</v>
      </c>
      <c r="H90" s="171">
        <v>1113.575</v>
      </c>
      <c r="I90" s="171">
        <v>1108.02</v>
      </c>
      <c r="J90" s="171">
        <v>1101.3900000000001</v>
      </c>
      <c r="K90" s="171">
        <v>1096.8920000000001</v>
      </c>
      <c r="L90" s="171">
        <v>1091.278</v>
      </c>
      <c r="M90" s="171">
        <v>1084.8440000000001</v>
      </c>
      <c r="N90" s="171">
        <v>1077.289</v>
      </c>
      <c r="O90" s="171">
        <v>1069.3240000000001</v>
      </c>
      <c r="P90" s="171">
        <v>1062.21</v>
      </c>
      <c r="Q90" s="171">
        <v>1055.153</v>
      </c>
      <c r="R90" s="171">
        <v>1047.3219999999999</v>
      </c>
      <c r="S90" s="171">
        <v>1039.53</v>
      </c>
      <c r="T90" s="171">
        <v>1031.646</v>
      </c>
      <c r="U90" s="171">
        <v>1023.545</v>
      </c>
      <c r="V90" s="171">
        <v>1016.11</v>
      </c>
      <c r="W90" s="171">
        <v>1008.754</v>
      </c>
      <c r="X90" s="171">
        <v>1006.04</v>
      </c>
      <c r="Y90" s="171">
        <v>1003.326</v>
      </c>
    </row>
    <row r="91" spans="3:49" ht="9.75" customHeight="1" x14ac:dyDescent="0.25">
      <c r="C91" s="117"/>
      <c r="D91" s="118"/>
      <c r="E91" s="118"/>
      <c r="F91" s="118"/>
      <c r="G91" s="118"/>
      <c r="H91" s="118"/>
      <c r="I91" s="118"/>
      <c r="J91" s="118"/>
      <c r="K91" s="118"/>
      <c r="L91" s="118"/>
      <c r="M91" s="118"/>
      <c r="N91" s="118"/>
      <c r="O91" s="118"/>
      <c r="P91" s="118"/>
      <c r="Q91" s="118"/>
      <c r="R91" s="118"/>
      <c r="S91" s="118"/>
      <c r="T91" s="118"/>
      <c r="U91" s="118"/>
      <c r="V91" s="118"/>
      <c r="W91" s="118"/>
      <c r="X91" s="118"/>
      <c r="Y91" s="118"/>
    </row>
    <row r="92" spans="3:49" x14ac:dyDescent="0.25">
      <c r="C92" s="67" t="s">
        <v>87</v>
      </c>
      <c r="D92" s="149"/>
      <c r="E92" s="149"/>
      <c r="F92" s="149"/>
      <c r="G92" s="149"/>
      <c r="H92" s="149"/>
      <c r="I92" s="149"/>
      <c r="J92" s="149"/>
      <c r="K92" s="149"/>
      <c r="L92" s="149"/>
      <c r="M92" s="149"/>
      <c r="N92" s="149"/>
      <c r="O92" s="149"/>
      <c r="P92" s="149"/>
      <c r="Q92" s="149"/>
      <c r="S92" s="128"/>
      <c r="T92" s="149"/>
    </row>
    <row r="93" spans="3:49" ht="15" customHeight="1" x14ac:dyDescent="0.25">
      <c r="C93" s="282" t="s">
        <v>500</v>
      </c>
      <c r="D93" s="282"/>
      <c r="E93" s="282"/>
      <c r="F93" s="282"/>
      <c r="G93" s="282"/>
      <c r="H93" s="282"/>
      <c r="I93" s="282"/>
      <c r="J93" s="282"/>
      <c r="K93" s="282"/>
      <c r="L93" s="282"/>
      <c r="M93" s="282"/>
      <c r="N93" s="282"/>
      <c r="O93" s="282"/>
      <c r="P93" s="282"/>
      <c r="Q93" s="282"/>
      <c r="R93" s="282"/>
      <c r="S93" s="282"/>
      <c r="T93" s="282"/>
      <c r="U93" s="282"/>
      <c r="V93" s="282"/>
      <c r="W93" s="282"/>
      <c r="X93" s="282"/>
      <c r="Y93" s="282"/>
      <c r="Z93" s="313"/>
      <c r="AA93" s="313"/>
      <c r="AB93" s="313"/>
      <c r="AC93" s="313"/>
      <c r="AD93" s="313"/>
      <c r="AE93" s="313"/>
      <c r="AF93" s="313"/>
      <c r="AG93" s="313"/>
      <c r="AH93" s="313"/>
      <c r="AI93" s="313"/>
      <c r="AJ93" s="313"/>
      <c r="AK93" s="313"/>
      <c r="AL93" s="313"/>
      <c r="AM93" s="313"/>
      <c r="AN93" s="313"/>
      <c r="AO93" s="313"/>
      <c r="AP93" s="313"/>
      <c r="AQ93" s="313"/>
      <c r="AR93" s="313"/>
      <c r="AS93" s="313"/>
      <c r="AT93" s="313"/>
      <c r="AU93" s="313"/>
      <c r="AV93" s="313"/>
      <c r="AW93" s="313"/>
    </row>
    <row r="94" spans="3:49" ht="15" customHeight="1" x14ac:dyDescent="0.25">
      <c r="C94" s="282" t="s">
        <v>392</v>
      </c>
      <c r="D94" s="103"/>
      <c r="E94" s="103"/>
      <c r="F94" s="103"/>
      <c r="G94" s="103"/>
      <c r="H94" s="103"/>
      <c r="I94" s="103"/>
      <c r="J94" s="103"/>
      <c r="K94" s="103"/>
      <c r="L94" s="103"/>
      <c r="M94" s="103"/>
      <c r="N94" s="103"/>
      <c r="O94" s="103"/>
      <c r="P94" s="103"/>
      <c r="Q94" s="103"/>
      <c r="R94" s="103"/>
      <c r="S94" s="103"/>
      <c r="T94" s="103"/>
      <c r="U94" s="103"/>
      <c r="V94" s="103"/>
      <c r="W94" s="103"/>
      <c r="X94" s="103"/>
      <c r="Y94" s="103"/>
    </row>
    <row r="95" spans="3:49" ht="15" customHeight="1" x14ac:dyDescent="0.25">
      <c r="C95" s="66" t="s">
        <v>507</v>
      </c>
      <c r="D95" s="103"/>
      <c r="E95" s="103"/>
      <c r="F95" s="103"/>
      <c r="G95" s="103"/>
      <c r="H95" s="103"/>
      <c r="I95" s="103"/>
      <c r="J95" s="103"/>
      <c r="K95" s="103"/>
      <c r="L95" s="103"/>
      <c r="M95" s="103"/>
      <c r="N95" s="103"/>
      <c r="O95" s="103"/>
      <c r="P95" s="103"/>
      <c r="Q95" s="103"/>
      <c r="S95" s="128"/>
    </row>
    <row r="96" spans="3:49" ht="14.25" customHeight="1" x14ac:dyDescent="0.25">
      <c r="C96" s="66" t="s">
        <v>241</v>
      </c>
      <c r="D96" s="103"/>
      <c r="E96" s="103"/>
      <c r="F96" s="103"/>
      <c r="G96" s="103"/>
      <c r="H96" s="103"/>
      <c r="I96" s="103"/>
      <c r="J96" s="103"/>
      <c r="K96" s="103"/>
      <c r="L96" s="103"/>
      <c r="M96" s="103"/>
      <c r="N96" s="103"/>
      <c r="O96" s="103"/>
      <c r="P96" s="103"/>
      <c r="Q96" s="103"/>
      <c r="R96" s="103"/>
      <c r="S96" s="103"/>
      <c r="T96" s="103"/>
      <c r="U96" s="103"/>
      <c r="V96" s="103"/>
      <c r="W96" s="103"/>
      <c r="X96" s="103"/>
      <c r="Y96" s="103"/>
    </row>
    <row r="97" spans="3:17" ht="14.25" customHeight="1" x14ac:dyDescent="0.25">
      <c r="C97" s="66" t="s">
        <v>391</v>
      </c>
      <c r="D97" s="103"/>
      <c r="E97" s="103"/>
      <c r="F97" s="103"/>
      <c r="G97" s="103"/>
      <c r="I97" s="103"/>
      <c r="J97" s="103"/>
      <c r="K97" s="103"/>
      <c r="L97" s="103"/>
      <c r="M97" s="103"/>
      <c r="N97" s="103"/>
      <c r="O97" s="103"/>
      <c r="P97" s="103"/>
      <c r="Q97" s="103"/>
    </row>
    <row r="98" spans="3:17" ht="15" customHeight="1" x14ac:dyDescent="0.25">
      <c r="C98" s="66" t="s">
        <v>283</v>
      </c>
    </row>
    <row r="99" spans="3:17" ht="15" customHeight="1" x14ac:dyDescent="0.25">
      <c r="C99" s="66" t="s">
        <v>277</v>
      </c>
    </row>
    <row r="100" spans="3:17" ht="15" customHeight="1" x14ac:dyDescent="0.25">
      <c r="C100" s="66" t="s">
        <v>513</v>
      </c>
    </row>
  </sheetData>
  <pageMargins left="0.70866141732283472" right="0.70866141732283472" top="0.74803149606299213" bottom="0.74803149606299213" header="0.31496062992125984" footer="0.31496062992125984"/>
  <pageSetup paperSize="9" scale="45" fitToHeight="0" orientation="landscape" r:id="rId1"/>
  <headerFooter>
    <oddFooter>&amp;R&amp;P</oddFooter>
  </headerFooter>
  <rowBreaks count="2" manualBreakCount="2">
    <brk id="30" min="1" max="44" man="1"/>
    <brk id="76" min="1" max="44"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42C88-90C9-4008-BA8C-2A2F46C2BDAE}">
  <sheetPr codeName="Sheet12">
    <tabColor rgb="FFFED2D9"/>
    <pageSetUpPr fitToPage="1"/>
  </sheetPr>
  <dimension ref="C1:AW78"/>
  <sheetViews>
    <sheetView showGridLines="0" view="pageBreakPreview" zoomScaleNormal="90" zoomScaleSheetLayoutView="100" workbookViewId="0"/>
  </sheetViews>
  <sheetFormatPr defaultColWidth="9.140625" defaultRowHeight="15" x14ac:dyDescent="0.25"/>
  <cols>
    <col min="1" max="1" width="1.42578125" customWidth="1"/>
    <col min="2" max="2" width="1.140625" customWidth="1"/>
    <col min="3" max="3" width="53.42578125" customWidth="1"/>
    <col min="4" max="21" width="11.5703125" customWidth="1"/>
    <col min="22" max="22" width="1.7109375" customWidth="1"/>
  </cols>
  <sheetData>
    <row r="1" spans="3:23" ht="6.75" customHeight="1" x14ac:dyDescent="0.25"/>
    <row r="2" spans="3:23" s="3" customFormat="1" ht="15.75" x14ac:dyDescent="0.25">
      <c r="C2" s="108" t="s">
        <v>127</v>
      </c>
    </row>
    <row r="3" spans="3:23" s="3" customFormat="1" ht="15.75" x14ac:dyDescent="0.25">
      <c r="C3" s="108"/>
      <c r="D3" s="333"/>
      <c r="E3" s="333"/>
      <c r="F3" s="333"/>
      <c r="G3" s="333"/>
      <c r="H3" s="333"/>
      <c r="I3" s="333"/>
      <c r="J3" s="333"/>
      <c r="K3" s="333"/>
      <c r="L3" s="333"/>
      <c r="M3" s="333"/>
      <c r="N3" s="333"/>
      <c r="O3" s="333"/>
      <c r="P3" s="333"/>
      <c r="Q3" s="333"/>
      <c r="R3" s="333"/>
      <c r="S3" s="333"/>
      <c r="T3" s="333"/>
      <c r="U3" s="333"/>
    </row>
    <row r="4" spans="3:23" x14ac:dyDescent="0.25">
      <c r="C4" s="229" t="s">
        <v>235</v>
      </c>
      <c r="D4" s="206" t="s">
        <v>234</v>
      </c>
      <c r="E4" s="206" t="s">
        <v>234</v>
      </c>
      <c r="F4" s="206" t="s">
        <v>234</v>
      </c>
      <c r="G4" s="206" t="s">
        <v>234</v>
      </c>
      <c r="H4" s="206" t="s">
        <v>234</v>
      </c>
      <c r="I4" s="206" t="s">
        <v>234</v>
      </c>
      <c r="J4" s="206" t="s">
        <v>234</v>
      </c>
      <c r="K4" s="206" t="s">
        <v>234</v>
      </c>
      <c r="L4" s="206" t="s">
        <v>234</v>
      </c>
      <c r="M4" s="206" t="s">
        <v>234</v>
      </c>
      <c r="N4" s="206" t="s">
        <v>234</v>
      </c>
      <c r="O4" s="206" t="s">
        <v>234</v>
      </c>
      <c r="P4" s="206" t="s">
        <v>234</v>
      </c>
      <c r="Q4" s="206" t="s">
        <v>234</v>
      </c>
      <c r="R4" s="206" t="s">
        <v>234</v>
      </c>
      <c r="S4" s="210" t="s">
        <v>496</v>
      </c>
      <c r="T4" s="206" t="s">
        <v>496</v>
      </c>
      <c r="U4" s="206" t="s">
        <v>496</v>
      </c>
    </row>
    <row r="5" spans="3:23" ht="9.9499999999999993" customHeight="1" x14ac:dyDescent="0.25">
      <c r="C5" s="129"/>
      <c r="D5" s="208"/>
      <c r="E5" s="207"/>
      <c r="F5" s="207"/>
      <c r="G5" s="207"/>
      <c r="H5" s="207"/>
      <c r="I5" s="207"/>
      <c r="J5" s="208"/>
      <c r="K5" s="209"/>
      <c r="L5" s="209"/>
      <c r="M5" s="209"/>
      <c r="S5" s="163"/>
      <c r="T5" s="3"/>
      <c r="U5" s="3"/>
    </row>
    <row r="6" spans="3:23" s="214" customFormat="1" ht="15" customHeight="1" x14ac:dyDescent="0.2">
      <c r="C6" s="213"/>
      <c r="D6" s="163" t="s">
        <v>59</v>
      </c>
      <c r="E6" s="163" t="s">
        <v>69</v>
      </c>
      <c r="F6" s="163" t="s">
        <v>68</v>
      </c>
      <c r="G6" s="163" t="s">
        <v>67</v>
      </c>
      <c r="H6" s="163" t="s">
        <v>63</v>
      </c>
      <c r="I6" s="163" t="s">
        <v>64</v>
      </c>
      <c r="J6" s="163" t="s">
        <v>65</v>
      </c>
      <c r="K6" s="163" t="s">
        <v>66</v>
      </c>
      <c r="L6" s="163" t="s">
        <v>62</v>
      </c>
      <c r="M6" s="163" t="s">
        <v>61</v>
      </c>
      <c r="N6" s="163" t="s">
        <v>60</v>
      </c>
      <c r="O6" s="163" t="s">
        <v>188</v>
      </c>
      <c r="P6" s="163" t="s">
        <v>227</v>
      </c>
      <c r="Q6" s="163" t="s">
        <v>292</v>
      </c>
      <c r="R6" s="163" t="s">
        <v>309</v>
      </c>
      <c r="S6" s="163" t="s">
        <v>360</v>
      </c>
      <c r="T6" s="163" t="s">
        <v>436</v>
      </c>
      <c r="U6" s="163" t="s">
        <v>482</v>
      </c>
    </row>
    <row r="7" spans="3:23" s="4" customFormat="1" ht="17.850000000000001" customHeight="1" thickBot="1" x14ac:dyDescent="0.25">
      <c r="C7" s="130" t="s">
        <v>15</v>
      </c>
      <c r="D7" s="110" t="s">
        <v>72</v>
      </c>
      <c r="E7" s="110" t="s">
        <v>73</v>
      </c>
      <c r="F7" s="110" t="s">
        <v>74</v>
      </c>
      <c r="G7" s="110" t="s">
        <v>75</v>
      </c>
      <c r="H7" s="110" t="s">
        <v>76</v>
      </c>
      <c r="I7" s="110" t="s">
        <v>77</v>
      </c>
      <c r="J7" s="110" t="s">
        <v>78</v>
      </c>
      <c r="K7" s="110" t="s">
        <v>79</v>
      </c>
      <c r="L7" s="110" t="s">
        <v>80</v>
      </c>
      <c r="M7" s="110" t="s">
        <v>81</v>
      </c>
      <c r="N7" s="110" t="s">
        <v>82</v>
      </c>
      <c r="O7" s="110" t="s">
        <v>189</v>
      </c>
      <c r="P7" s="110" t="s">
        <v>228</v>
      </c>
      <c r="Q7" s="110" t="s">
        <v>293</v>
      </c>
      <c r="R7" s="110" t="s">
        <v>310</v>
      </c>
      <c r="S7" s="110" t="s">
        <v>361</v>
      </c>
      <c r="T7" s="110" t="s">
        <v>437</v>
      </c>
      <c r="U7" s="110" t="s">
        <v>483</v>
      </c>
    </row>
    <row r="8" spans="3:23" ht="15.75" thickTop="1" x14ac:dyDescent="0.25">
      <c r="C8" s="131" t="s">
        <v>95</v>
      </c>
      <c r="D8" s="112"/>
      <c r="E8" s="112"/>
      <c r="F8" s="112"/>
      <c r="G8" s="112"/>
      <c r="H8" s="112"/>
      <c r="I8" s="112"/>
      <c r="J8" s="112"/>
      <c r="K8" s="112"/>
      <c r="L8" s="112"/>
      <c r="M8" s="112"/>
      <c r="N8" s="112"/>
      <c r="O8" s="112"/>
      <c r="P8" s="112"/>
      <c r="Q8" s="112"/>
      <c r="R8" s="112"/>
      <c r="S8" s="112"/>
      <c r="T8" s="332"/>
      <c r="U8" s="332"/>
    </row>
    <row r="9" spans="3:23" x14ac:dyDescent="0.25">
      <c r="C9" s="113" t="s">
        <v>54</v>
      </c>
      <c r="D9" s="114">
        <v>35.487000000000002</v>
      </c>
      <c r="E9" s="114">
        <v>26.991</v>
      </c>
      <c r="F9" s="114">
        <v>48.564999999999998</v>
      </c>
      <c r="G9" s="114">
        <v>22.835999999999999</v>
      </c>
      <c r="H9" s="114">
        <v>58.124000000000002</v>
      </c>
      <c r="I9" s="114">
        <v>52.74</v>
      </c>
      <c r="J9" s="114">
        <v>60.658000000000001</v>
      </c>
      <c r="K9" s="114">
        <v>41.514000000000003</v>
      </c>
      <c r="L9" s="114">
        <v>80.123000000000005</v>
      </c>
      <c r="M9" s="114">
        <v>76.644000000000005</v>
      </c>
      <c r="N9" s="114">
        <v>86.412000000000006</v>
      </c>
      <c r="O9" s="114">
        <v>64.247</v>
      </c>
      <c r="P9" s="114">
        <v>100.949</v>
      </c>
      <c r="Q9" s="114">
        <v>96.777000000000001</v>
      </c>
      <c r="R9" s="114">
        <v>81.781999999999996</v>
      </c>
      <c r="S9" s="114">
        <v>19.202999999999999</v>
      </c>
      <c r="T9" s="114">
        <v>121.761</v>
      </c>
      <c r="U9" s="114">
        <v>102.98699999999999</v>
      </c>
    </row>
    <row r="10" spans="3:23" x14ac:dyDescent="0.25">
      <c r="C10" s="113" t="s">
        <v>359</v>
      </c>
      <c r="D10" s="114">
        <v>237.32300000000001</v>
      </c>
      <c r="E10" s="114">
        <v>240.46799999999999</v>
      </c>
      <c r="F10" s="114">
        <v>248.554</v>
      </c>
      <c r="G10" s="114">
        <v>256.09800000000001</v>
      </c>
      <c r="H10" s="114">
        <v>264.65100000000001</v>
      </c>
      <c r="I10" s="114">
        <v>270.55399999999997</v>
      </c>
      <c r="J10" s="114">
        <v>272.392</v>
      </c>
      <c r="K10" s="114">
        <v>277.46600000000001</v>
      </c>
      <c r="L10" s="114">
        <v>288.79700000000003</v>
      </c>
      <c r="M10" s="114">
        <v>296.90300000000002</v>
      </c>
      <c r="N10" s="114">
        <v>302.25400000000002</v>
      </c>
      <c r="O10" s="114">
        <v>306.51299999999998</v>
      </c>
      <c r="P10" s="114">
        <v>308.78800000000001</v>
      </c>
      <c r="Q10" s="114">
        <v>311.37</v>
      </c>
      <c r="R10" s="114">
        <v>304.113</v>
      </c>
      <c r="S10" s="114">
        <v>293.19299999999998</v>
      </c>
      <c r="T10" s="114">
        <v>309.74</v>
      </c>
      <c r="U10" s="114">
        <v>307.01600000000002</v>
      </c>
    </row>
    <row r="11" spans="3:23" x14ac:dyDescent="0.25">
      <c r="C11" s="113" t="s">
        <v>96</v>
      </c>
      <c r="D11" s="114">
        <v>0</v>
      </c>
      <c r="E11" s="114">
        <v>0</v>
      </c>
      <c r="F11" s="114">
        <v>0</v>
      </c>
      <c r="G11" s="114">
        <v>-0.02</v>
      </c>
      <c r="H11" s="114">
        <v>0</v>
      </c>
      <c r="I11" s="114">
        <v>0</v>
      </c>
      <c r="J11" s="114">
        <v>0</v>
      </c>
      <c r="K11" s="114">
        <v>-8.6479999999999997</v>
      </c>
      <c r="L11" s="114">
        <v>0.36899999999999999</v>
      </c>
      <c r="M11" s="114">
        <v>0.53600000000000003</v>
      </c>
      <c r="N11" s="114">
        <v>0.23400000000000001</v>
      </c>
      <c r="O11" s="114">
        <v>1.0209999999999999</v>
      </c>
      <c r="P11" s="114">
        <v>0</v>
      </c>
      <c r="Q11" s="114">
        <v>-0.20699999999999999</v>
      </c>
      <c r="R11" s="114">
        <v>24.08</v>
      </c>
      <c r="S11" s="114">
        <v>-2.9</v>
      </c>
      <c r="T11" s="114">
        <v>12</v>
      </c>
      <c r="U11" s="114">
        <v>29.3</v>
      </c>
    </row>
    <row r="12" spans="3:23" ht="15.75" thickBot="1" x14ac:dyDescent="0.3">
      <c r="C12" s="132" t="s">
        <v>97</v>
      </c>
      <c r="D12" s="133">
        <v>-4.0039999999999996</v>
      </c>
      <c r="E12" s="133">
        <v>-18.97</v>
      </c>
      <c r="F12" s="133">
        <v>-4.5339999999999998</v>
      </c>
      <c r="G12" s="133">
        <v>-49.625</v>
      </c>
      <c r="H12" s="133">
        <v>-5.0129999999999999</v>
      </c>
      <c r="I12" s="133">
        <v>-19.721</v>
      </c>
      <c r="J12" s="133">
        <v>-20.763000000000002</v>
      </c>
      <c r="K12" s="133">
        <v>-45.741999999999997</v>
      </c>
      <c r="L12" s="133">
        <v>-5.1909999999999998</v>
      </c>
      <c r="M12" s="133">
        <v>-26.146999999999998</v>
      </c>
      <c r="N12" s="133">
        <v>-15.903</v>
      </c>
      <c r="O12" s="133">
        <v>-67.394000000000005</v>
      </c>
      <c r="P12" s="133">
        <v>-18.079000000000001</v>
      </c>
      <c r="Q12" s="133">
        <v>-26.85</v>
      </c>
      <c r="R12" s="133">
        <v>-31.5</v>
      </c>
      <c r="S12" s="133">
        <v>-70.400000000000006</v>
      </c>
      <c r="T12" s="133">
        <v>9.4499999999999993</v>
      </c>
      <c r="U12" s="133">
        <v>-32.5</v>
      </c>
    </row>
    <row r="13" spans="3:23" x14ac:dyDescent="0.25">
      <c r="C13" s="117" t="s">
        <v>23</v>
      </c>
      <c r="D13" s="118">
        <v>268.80599999999998</v>
      </c>
      <c r="E13" s="118">
        <v>248.489</v>
      </c>
      <c r="F13" s="118">
        <v>292.58600000000001</v>
      </c>
      <c r="G13" s="118">
        <v>229.286</v>
      </c>
      <c r="H13" s="118">
        <v>317.76100000000002</v>
      </c>
      <c r="I13" s="118">
        <v>303.57400000000001</v>
      </c>
      <c r="J13" s="118">
        <v>312.29000000000002</v>
      </c>
      <c r="K13" s="118">
        <v>264.58600000000001</v>
      </c>
      <c r="L13" s="118">
        <v>364.1</v>
      </c>
      <c r="M13" s="118">
        <v>347.93599999999998</v>
      </c>
      <c r="N13" s="118">
        <v>372.99700000000001</v>
      </c>
      <c r="O13" s="118">
        <v>304.34300000000002</v>
      </c>
      <c r="P13" s="118">
        <v>391.6</v>
      </c>
      <c r="Q13" s="118">
        <v>380.99099999999999</v>
      </c>
      <c r="R13" s="118">
        <v>378.5</v>
      </c>
      <c r="S13" s="118">
        <v>239.1</v>
      </c>
      <c r="T13" s="118">
        <v>453.02800000000002</v>
      </c>
      <c r="U13" s="118">
        <v>406.803</v>
      </c>
    </row>
    <row r="14" spans="3:23" x14ac:dyDescent="0.25">
      <c r="C14" s="121"/>
      <c r="D14" s="134"/>
      <c r="E14" s="134"/>
      <c r="F14" s="134"/>
      <c r="G14" s="134"/>
      <c r="H14" s="134"/>
      <c r="I14" s="134"/>
      <c r="J14" s="134"/>
      <c r="K14" s="134"/>
      <c r="L14" s="134"/>
      <c r="M14" s="134"/>
      <c r="N14" s="134"/>
      <c r="O14" s="134"/>
      <c r="P14" s="134"/>
      <c r="Q14" s="134"/>
      <c r="R14" s="134"/>
      <c r="S14" s="134"/>
      <c r="T14" s="134"/>
      <c r="U14" s="134"/>
    </row>
    <row r="15" spans="3:23" x14ac:dyDescent="0.25">
      <c r="C15" s="135" t="s">
        <v>24</v>
      </c>
      <c r="D15" s="136"/>
      <c r="E15" s="136"/>
      <c r="F15" s="136"/>
      <c r="G15" s="136"/>
      <c r="H15" s="136"/>
      <c r="I15" s="136"/>
      <c r="J15" s="136"/>
      <c r="K15" s="136"/>
      <c r="L15" s="136"/>
      <c r="M15" s="136"/>
      <c r="N15" s="136"/>
      <c r="O15" s="136"/>
      <c r="P15" s="136"/>
      <c r="Q15" s="136"/>
      <c r="R15" s="136"/>
      <c r="S15" s="136"/>
      <c r="T15" s="136"/>
      <c r="U15" s="136"/>
    </row>
    <row r="16" spans="3:23" x14ac:dyDescent="0.25">
      <c r="C16" s="113" t="s">
        <v>98</v>
      </c>
      <c r="D16" s="114">
        <v>-33.972999999999999</v>
      </c>
      <c r="E16" s="114">
        <v>-37.656999999999996</v>
      </c>
      <c r="F16" s="114">
        <v>-37.637</v>
      </c>
      <c r="G16" s="114">
        <v>22.29</v>
      </c>
      <c r="H16" s="114">
        <v>-23.707000000000001</v>
      </c>
      <c r="I16" s="114">
        <v>11.417999999999999</v>
      </c>
      <c r="J16" s="114">
        <v>10.106999999999999</v>
      </c>
      <c r="K16" s="114">
        <v>46.46</v>
      </c>
      <c r="L16" s="114">
        <v>-27.693000000000001</v>
      </c>
      <c r="M16" s="114">
        <v>-9.4730000000000008</v>
      </c>
      <c r="N16" s="114">
        <v>-15.685</v>
      </c>
      <c r="O16" s="114">
        <v>26.594000000000001</v>
      </c>
      <c r="P16" s="114">
        <v>-19.829999999999998</v>
      </c>
      <c r="Q16" s="114">
        <v>-6.0949999999999998</v>
      </c>
      <c r="R16" s="114">
        <v>14.9</v>
      </c>
      <c r="S16" s="114">
        <v>43.9</v>
      </c>
      <c r="T16" s="114">
        <v>-33.200000000000003</v>
      </c>
      <c r="U16" s="114">
        <v>-10</v>
      </c>
      <c r="W16" s="149"/>
    </row>
    <row r="17" spans="3:23" x14ac:dyDescent="0.25">
      <c r="C17" s="113" t="s">
        <v>257</v>
      </c>
      <c r="D17" s="114">
        <v>-21.577999999999999</v>
      </c>
      <c r="E17" s="114">
        <v>-50.401000000000003</v>
      </c>
      <c r="F17" s="114">
        <v>-22.913</v>
      </c>
      <c r="G17" s="114">
        <v>1.5229999999999999</v>
      </c>
      <c r="H17" s="114">
        <v>-40.343000000000004</v>
      </c>
      <c r="I17" s="114">
        <v>-11.159000000000001</v>
      </c>
      <c r="J17" s="114">
        <v>23.478000000000002</v>
      </c>
      <c r="K17" s="114">
        <v>-60.387999999999998</v>
      </c>
      <c r="L17" s="114">
        <v>6.2409999999999997</v>
      </c>
      <c r="M17" s="114">
        <v>-45.381999999999998</v>
      </c>
      <c r="N17" s="114">
        <v>0.10299999999999999</v>
      </c>
      <c r="O17" s="114">
        <v>-23.405000000000001</v>
      </c>
      <c r="P17" s="114">
        <v>-3.5049999999999999</v>
      </c>
      <c r="Q17" s="114">
        <v>-22.507999999999999</v>
      </c>
      <c r="R17" s="114">
        <v>4.4000000000000004</v>
      </c>
      <c r="S17" s="114">
        <v>-22.94</v>
      </c>
      <c r="T17" s="114">
        <v>4.2</v>
      </c>
      <c r="U17" s="114">
        <v>5.2</v>
      </c>
      <c r="W17" s="149"/>
    </row>
    <row r="18" spans="3:23" x14ac:dyDescent="0.25">
      <c r="C18" s="113" t="s">
        <v>99</v>
      </c>
      <c r="D18" s="114">
        <v>-8.6449999999999996</v>
      </c>
      <c r="E18" s="114">
        <v>20.975000000000001</v>
      </c>
      <c r="F18" s="114">
        <v>-0.33900000000000002</v>
      </c>
      <c r="G18" s="114">
        <v>-25.800999999999998</v>
      </c>
      <c r="H18" s="114">
        <v>-19.553000000000001</v>
      </c>
      <c r="I18" s="114">
        <v>-9.4220000000000006</v>
      </c>
      <c r="J18" s="114">
        <v>17.013000000000002</v>
      </c>
      <c r="K18" s="114">
        <v>27.545000000000002</v>
      </c>
      <c r="L18" s="114">
        <v>-27.602</v>
      </c>
      <c r="M18" s="114">
        <v>-11.058</v>
      </c>
      <c r="N18" s="114">
        <v>1.5860000000000001</v>
      </c>
      <c r="O18" s="114">
        <v>-19.347000000000001</v>
      </c>
      <c r="P18" s="114">
        <v>-49.494</v>
      </c>
      <c r="Q18" s="114">
        <v>-8.548</v>
      </c>
      <c r="R18" s="114">
        <v>-14.74</v>
      </c>
      <c r="S18" s="114">
        <v>-10.220000000000001</v>
      </c>
      <c r="T18" s="114">
        <v>-35.65</v>
      </c>
      <c r="U18" s="114">
        <v>-9.5</v>
      </c>
      <c r="W18" s="149"/>
    </row>
    <row r="19" spans="3:23" x14ac:dyDescent="0.25">
      <c r="C19" s="113" t="s">
        <v>100</v>
      </c>
      <c r="D19" s="114">
        <v>-15.57</v>
      </c>
      <c r="E19" s="114">
        <v>1.4390000000000001</v>
      </c>
      <c r="F19" s="114">
        <v>-3.137</v>
      </c>
      <c r="G19" s="114">
        <v>16.718</v>
      </c>
      <c r="H19" s="114">
        <v>-21.033000000000001</v>
      </c>
      <c r="I19" s="114">
        <v>5.0119999999999996</v>
      </c>
      <c r="J19" s="114">
        <v>-19.690000000000001</v>
      </c>
      <c r="K19" s="114">
        <v>23.178000000000001</v>
      </c>
      <c r="L19" s="114">
        <v>-3.78</v>
      </c>
      <c r="M19" s="114">
        <v>9.2620000000000005</v>
      </c>
      <c r="N19" s="114">
        <v>-8.3670000000000009</v>
      </c>
      <c r="O19" s="114">
        <v>9.6010000000000009</v>
      </c>
      <c r="P19" s="114">
        <v>13.792999999999999</v>
      </c>
      <c r="Q19" s="114">
        <v>-11.648999999999999</v>
      </c>
      <c r="R19" s="114">
        <v>-30.92</v>
      </c>
      <c r="S19" s="114">
        <v>28.648</v>
      </c>
      <c r="T19" s="114">
        <v>-20.34</v>
      </c>
      <c r="U19" s="114">
        <v>39.4</v>
      </c>
      <c r="W19" s="149"/>
    </row>
    <row r="20" spans="3:23" ht="15.75" thickBot="1" x14ac:dyDescent="0.3">
      <c r="C20" s="132" t="s">
        <v>258</v>
      </c>
      <c r="D20" s="133">
        <v>40.311</v>
      </c>
      <c r="E20" s="133">
        <v>10.01</v>
      </c>
      <c r="F20" s="133">
        <v>3.1909999999999998</v>
      </c>
      <c r="G20" s="133">
        <v>2.7490000000000001</v>
      </c>
      <c r="H20" s="133">
        <v>27.704999999999998</v>
      </c>
      <c r="I20" s="133">
        <v>32.246000000000002</v>
      </c>
      <c r="J20" s="133">
        <v>39.85</v>
      </c>
      <c r="K20" s="133">
        <v>27.594999999999999</v>
      </c>
      <c r="L20" s="133">
        <v>62.645000000000003</v>
      </c>
      <c r="M20" s="133">
        <v>5.2320000000000002</v>
      </c>
      <c r="N20" s="133">
        <v>-13.379</v>
      </c>
      <c r="O20" s="133">
        <v>25.01</v>
      </c>
      <c r="P20" s="133">
        <v>1.645</v>
      </c>
      <c r="Q20" s="133">
        <v>-34.151000000000003</v>
      </c>
      <c r="R20" s="133">
        <v>6.1</v>
      </c>
      <c r="S20" s="133">
        <v>48</v>
      </c>
      <c r="T20" s="133">
        <v>36.549999999999997</v>
      </c>
      <c r="U20" s="133">
        <v>-32.799999999999997</v>
      </c>
      <c r="W20" s="149"/>
    </row>
    <row r="21" spans="3:23" ht="15.75" thickBot="1" x14ac:dyDescent="0.3">
      <c r="C21" s="139" t="s">
        <v>259</v>
      </c>
      <c r="D21" s="140">
        <v>-39.454999999999998</v>
      </c>
      <c r="E21" s="140">
        <v>-55.634999999999998</v>
      </c>
      <c r="F21" s="140">
        <v>-60.834000000000003</v>
      </c>
      <c r="G21" s="140">
        <v>17.478999999999999</v>
      </c>
      <c r="H21" s="140">
        <v>-76.930999999999997</v>
      </c>
      <c r="I21" s="140">
        <v>28.094999999999999</v>
      </c>
      <c r="J21" s="140">
        <v>70.757999999999996</v>
      </c>
      <c r="K21" s="140">
        <v>64.39</v>
      </c>
      <c r="L21" s="140">
        <v>9.8109999999999999</v>
      </c>
      <c r="M21" s="140">
        <v>-51.42</v>
      </c>
      <c r="N21" s="140">
        <v>-35.741</v>
      </c>
      <c r="O21" s="140">
        <v>18.452000000000002</v>
      </c>
      <c r="P21" s="140">
        <v>-57.366</v>
      </c>
      <c r="Q21" s="140">
        <v>-82.941000000000003</v>
      </c>
      <c r="R21" s="140">
        <v>-20.260000000000002</v>
      </c>
      <c r="S21" s="140">
        <v>87.388000000000005</v>
      </c>
      <c r="T21" s="140">
        <v>-48.44</v>
      </c>
      <c r="U21" s="140">
        <v>-7.7</v>
      </c>
      <c r="W21" s="149"/>
    </row>
    <row r="22" spans="3:23" x14ac:dyDescent="0.25">
      <c r="C22" s="117" t="s">
        <v>260</v>
      </c>
      <c r="D22" s="118">
        <v>229.351</v>
      </c>
      <c r="E22" s="118">
        <v>192.85400000000001</v>
      </c>
      <c r="F22" s="118">
        <v>231.75200000000001</v>
      </c>
      <c r="G22" s="118">
        <v>246.76499999999999</v>
      </c>
      <c r="H22" s="118">
        <v>240.83</v>
      </c>
      <c r="I22" s="118">
        <v>331.66899999999998</v>
      </c>
      <c r="J22" s="118">
        <v>383.048</v>
      </c>
      <c r="K22" s="118">
        <v>328.976</v>
      </c>
      <c r="L22" s="118">
        <v>373.911</v>
      </c>
      <c r="M22" s="118">
        <v>296.51600000000002</v>
      </c>
      <c r="N22" s="118">
        <v>337.25599999999997</v>
      </c>
      <c r="O22" s="118">
        <v>322.79500000000002</v>
      </c>
      <c r="P22" s="118">
        <v>334.23399999999998</v>
      </c>
      <c r="Q22" s="118">
        <v>298.05</v>
      </c>
      <c r="R22" s="118">
        <v>358.24</v>
      </c>
      <c r="S22" s="118">
        <v>326.488</v>
      </c>
      <c r="T22" s="118">
        <v>404.58800000000002</v>
      </c>
      <c r="U22" s="118">
        <v>399.10300000000001</v>
      </c>
      <c r="W22" s="149"/>
    </row>
    <row r="23" spans="3:23" x14ac:dyDescent="0.25">
      <c r="C23" s="121"/>
      <c r="D23" s="134"/>
      <c r="E23" s="134"/>
      <c r="F23" s="134"/>
      <c r="G23" s="134"/>
      <c r="H23" s="134"/>
      <c r="I23" s="134"/>
      <c r="J23" s="134"/>
      <c r="K23" s="134"/>
      <c r="L23" s="134"/>
      <c r="M23" s="134"/>
      <c r="N23" s="134"/>
      <c r="O23" s="134"/>
      <c r="P23" s="134"/>
      <c r="Q23" s="134"/>
      <c r="R23" s="134"/>
      <c r="S23" s="134"/>
      <c r="T23" s="134"/>
      <c r="U23" s="134"/>
    </row>
    <row r="24" spans="3:23" x14ac:dyDescent="0.25">
      <c r="C24" s="141" t="s">
        <v>101</v>
      </c>
      <c r="D24" s="142"/>
      <c r="E24" s="142"/>
      <c r="F24" s="142"/>
      <c r="G24" s="142"/>
      <c r="H24" s="142"/>
      <c r="I24" s="142"/>
      <c r="J24" s="142"/>
      <c r="K24" s="142"/>
      <c r="L24" s="142"/>
      <c r="M24" s="142"/>
      <c r="N24" s="142"/>
      <c r="O24" s="142"/>
      <c r="P24" s="142"/>
      <c r="Q24" s="142"/>
      <c r="R24" s="142"/>
      <c r="S24" s="142"/>
      <c r="T24" s="142"/>
      <c r="U24" s="142"/>
    </row>
    <row r="25" spans="3:23" ht="15" customHeight="1" x14ac:dyDescent="0.25">
      <c r="C25" s="113" t="s">
        <v>102</v>
      </c>
      <c r="D25" s="114">
        <v>-84.861999999999995</v>
      </c>
      <c r="E25" s="114">
        <v>-103.926</v>
      </c>
      <c r="F25" s="114">
        <v>-96.399000000000001</v>
      </c>
      <c r="G25" s="114">
        <v>-115.55200000000001</v>
      </c>
      <c r="H25" s="114">
        <v>-93.06</v>
      </c>
      <c r="I25" s="114">
        <v>-104.846</v>
      </c>
      <c r="J25" s="114">
        <v>-96.897999999999996</v>
      </c>
      <c r="K25" s="114">
        <v>-124.08799999999999</v>
      </c>
      <c r="L25" s="114">
        <v>-101.026</v>
      </c>
      <c r="M25" s="114">
        <v>-108.625</v>
      </c>
      <c r="N25" s="114">
        <v>-102.193</v>
      </c>
      <c r="O25" s="114">
        <v>-128.70599999999999</v>
      </c>
      <c r="P25" s="114">
        <v>-114.834</v>
      </c>
      <c r="Q25" s="114">
        <v>-117.587</v>
      </c>
      <c r="R25" s="114">
        <v>-116</v>
      </c>
      <c r="S25" s="114">
        <v>-129.4</v>
      </c>
      <c r="T25" s="114">
        <v>-130.30000000000001</v>
      </c>
      <c r="U25" s="114">
        <v>-125.2</v>
      </c>
    </row>
    <row r="26" spans="3:23" x14ac:dyDescent="0.25">
      <c r="C26" s="113" t="s">
        <v>103</v>
      </c>
      <c r="D26" s="114">
        <v>-101.553</v>
      </c>
      <c r="E26" s="114">
        <v>-109.111</v>
      </c>
      <c r="F26" s="114">
        <v>-110.536</v>
      </c>
      <c r="G26" s="114">
        <v>-119.236</v>
      </c>
      <c r="H26" s="114">
        <v>-112.039</v>
      </c>
      <c r="I26" s="114">
        <v>-115.04</v>
      </c>
      <c r="J26" s="114">
        <v>-112.63500000000001</v>
      </c>
      <c r="K26" s="114">
        <v>-125.44199999999999</v>
      </c>
      <c r="L26" s="114">
        <v>-118.51900000000001</v>
      </c>
      <c r="M26" s="114">
        <v>-113.881</v>
      </c>
      <c r="N26" s="114">
        <v>-111.813</v>
      </c>
      <c r="O26" s="114">
        <v>-134.084</v>
      </c>
      <c r="P26" s="114">
        <v>-124.536</v>
      </c>
      <c r="Q26" s="114">
        <v>-122.033</v>
      </c>
      <c r="R26" s="114">
        <v>-121.38800000000001</v>
      </c>
      <c r="S26" s="114">
        <v>-136.04</v>
      </c>
      <c r="T26" s="114">
        <v>-127.621</v>
      </c>
      <c r="U26" s="114">
        <v>-119.27500000000001</v>
      </c>
    </row>
    <row r="27" spans="3:23" x14ac:dyDescent="0.25">
      <c r="C27" s="113" t="s">
        <v>364</v>
      </c>
      <c r="D27" s="114">
        <v>0</v>
      </c>
      <c r="E27" s="114">
        <v>0</v>
      </c>
      <c r="F27" s="114">
        <v>0</v>
      </c>
      <c r="G27" s="114">
        <v>0</v>
      </c>
      <c r="H27" s="114">
        <v>0</v>
      </c>
      <c r="I27" s="114">
        <v>0</v>
      </c>
      <c r="J27" s="114">
        <v>0</v>
      </c>
      <c r="K27" s="114">
        <v>0</v>
      </c>
      <c r="L27" s="114">
        <v>0</v>
      </c>
      <c r="M27" s="114">
        <v>0</v>
      </c>
      <c r="N27" s="114">
        <v>0</v>
      </c>
      <c r="O27" s="114">
        <v>0</v>
      </c>
      <c r="P27" s="114">
        <v>0</v>
      </c>
      <c r="Q27" s="114">
        <v>0</v>
      </c>
      <c r="R27" s="114">
        <v>0</v>
      </c>
      <c r="S27" s="114">
        <v>-16.2</v>
      </c>
      <c r="T27" s="114">
        <v>0</v>
      </c>
      <c r="U27" s="114">
        <v>0</v>
      </c>
    </row>
    <row r="28" spans="3:23" x14ac:dyDescent="0.25">
      <c r="C28" s="113" t="s">
        <v>104</v>
      </c>
      <c r="D28" s="114">
        <v>0</v>
      </c>
      <c r="E28" s="114">
        <v>0</v>
      </c>
      <c r="F28" s="114">
        <v>0</v>
      </c>
      <c r="G28" s="114">
        <v>0.157</v>
      </c>
      <c r="H28" s="114">
        <v>0</v>
      </c>
      <c r="I28" s="114">
        <v>0</v>
      </c>
      <c r="J28" s="114">
        <v>0</v>
      </c>
      <c r="K28" s="114">
        <v>0</v>
      </c>
      <c r="L28" s="114">
        <v>0</v>
      </c>
      <c r="M28" s="114">
        <v>0</v>
      </c>
      <c r="N28" s="114">
        <v>0</v>
      </c>
      <c r="O28" s="114">
        <v>0</v>
      </c>
      <c r="P28" s="114">
        <v>0</v>
      </c>
      <c r="Q28" s="114">
        <v>0</v>
      </c>
      <c r="R28" s="114">
        <v>0</v>
      </c>
      <c r="S28" s="114">
        <v>0</v>
      </c>
      <c r="T28" s="114">
        <v>0</v>
      </c>
      <c r="U28" s="114">
        <v>0</v>
      </c>
    </row>
    <row r="29" spans="3:23" x14ac:dyDescent="0.25">
      <c r="C29" s="113" t="s">
        <v>105</v>
      </c>
      <c r="D29" s="114">
        <v>0</v>
      </c>
      <c r="E29" s="114">
        <v>0</v>
      </c>
      <c r="F29" s="114">
        <v>0</v>
      </c>
      <c r="G29" s="114">
        <v>0</v>
      </c>
      <c r="H29" s="114">
        <v>0</v>
      </c>
      <c r="I29" s="114">
        <v>0</v>
      </c>
      <c r="J29" s="114">
        <v>0</v>
      </c>
      <c r="K29" s="114">
        <v>0</v>
      </c>
      <c r="L29" s="114">
        <v>0</v>
      </c>
      <c r="M29" s="114">
        <v>0</v>
      </c>
      <c r="N29" s="114">
        <v>0</v>
      </c>
      <c r="O29" s="114">
        <v>0</v>
      </c>
      <c r="P29" s="114">
        <v>0</v>
      </c>
      <c r="Q29" s="114">
        <v>0</v>
      </c>
      <c r="R29" s="114">
        <v>0</v>
      </c>
      <c r="S29" s="114">
        <v>0</v>
      </c>
      <c r="T29" s="114">
        <v>0</v>
      </c>
      <c r="U29" s="114">
        <v>0</v>
      </c>
    </row>
    <row r="30" spans="3:23" x14ac:dyDescent="0.25">
      <c r="C30" s="113" t="s">
        <v>106</v>
      </c>
      <c r="D30" s="114">
        <v>0</v>
      </c>
      <c r="E30" s="114">
        <v>0</v>
      </c>
      <c r="F30" s="114">
        <v>0</v>
      </c>
      <c r="G30" s="114">
        <v>0</v>
      </c>
      <c r="H30" s="114">
        <v>0</v>
      </c>
      <c r="I30" s="114">
        <v>0</v>
      </c>
      <c r="J30" s="114">
        <v>0</v>
      </c>
      <c r="K30" s="114">
        <v>0</v>
      </c>
      <c r="L30" s="114">
        <v>0</v>
      </c>
      <c r="M30" s="114">
        <v>0</v>
      </c>
      <c r="N30" s="114">
        <v>0</v>
      </c>
      <c r="O30" s="114">
        <v>0</v>
      </c>
      <c r="P30" s="114">
        <v>0</v>
      </c>
      <c r="Q30" s="114">
        <v>0</v>
      </c>
      <c r="R30" s="114">
        <v>0</v>
      </c>
      <c r="S30" s="114">
        <v>0</v>
      </c>
      <c r="T30" s="114">
        <v>0</v>
      </c>
      <c r="U30" s="114">
        <v>0</v>
      </c>
    </row>
    <row r="31" spans="3:23" x14ac:dyDescent="0.25">
      <c r="C31" s="144" t="s">
        <v>107</v>
      </c>
      <c r="D31" s="114">
        <v>0</v>
      </c>
      <c r="E31" s="114">
        <v>0</v>
      </c>
      <c r="F31" s="114">
        <v>0</v>
      </c>
      <c r="G31" s="114">
        <v>0</v>
      </c>
      <c r="H31" s="114">
        <v>0</v>
      </c>
      <c r="I31" s="114">
        <v>0</v>
      </c>
      <c r="J31" s="114">
        <v>0</v>
      </c>
      <c r="K31" s="114">
        <v>0</v>
      </c>
      <c r="L31" s="114">
        <v>0</v>
      </c>
      <c r="M31" s="114">
        <v>0</v>
      </c>
      <c r="N31" s="114">
        <v>0</v>
      </c>
      <c r="O31" s="114">
        <v>0</v>
      </c>
      <c r="P31" s="114">
        <v>0</v>
      </c>
      <c r="Q31" s="114">
        <v>0</v>
      </c>
      <c r="R31" s="114">
        <v>0</v>
      </c>
      <c r="S31" s="114">
        <v>-204.3</v>
      </c>
      <c r="T31" s="114">
        <v>0</v>
      </c>
      <c r="U31" s="114">
        <v>0</v>
      </c>
    </row>
    <row r="32" spans="3:23" x14ac:dyDescent="0.25">
      <c r="C32" s="144" t="s">
        <v>456</v>
      </c>
      <c r="D32" s="114">
        <v>0</v>
      </c>
      <c r="E32" s="114">
        <v>0</v>
      </c>
      <c r="F32" s="114">
        <v>0</v>
      </c>
      <c r="G32" s="114">
        <v>0</v>
      </c>
      <c r="H32" s="114">
        <v>0</v>
      </c>
      <c r="I32" s="114">
        <v>0</v>
      </c>
      <c r="J32" s="114">
        <v>0</v>
      </c>
      <c r="K32" s="114">
        <v>0</v>
      </c>
      <c r="L32" s="114">
        <v>0</v>
      </c>
      <c r="M32" s="114">
        <v>0</v>
      </c>
      <c r="N32" s="114">
        <v>0</v>
      </c>
      <c r="O32" s="114">
        <v>0</v>
      </c>
      <c r="P32" s="114">
        <v>0</v>
      </c>
      <c r="Q32" s="114">
        <v>0</v>
      </c>
      <c r="R32" s="114">
        <v>0</v>
      </c>
      <c r="S32" s="114">
        <v>0</v>
      </c>
      <c r="T32" s="114">
        <v>16.3</v>
      </c>
      <c r="U32" s="114">
        <v>0.9</v>
      </c>
    </row>
    <row r="33" spans="3:23" x14ac:dyDescent="0.25">
      <c r="C33" s="144" t="s">
        <v>109</v>
      </c>
      <c r="D33" s="114">
        <v>0</v>
      </c>
      <c r="E33" s="114">
        <v>0</v>
      </c>
      <c r="F33" s="114">
        <v>0</v>
      </c>
      <c r="G33" s="114">
        <v>0</v>
      </c>
      <c r="H33" s="114">
        <v>0</v>
      </c>
      <c r="I33" s="114">
        <v>0</v>
      </c>
      <c r="J33" s="114">
        <v>0</v>
      </c>
      <c r="K33" s="114">
        <v>0</v>
      </c>
      <c r="L33" s="114">
        <v>0</v>
      </c>
      <c r="M33" s="114">
        <v>0</v>
      </c>
      <c r="N33" s="114">
        <v>0</v>
      </c>
      <c r="O33" s="114">
        <v>0</v>
      </c>
      <c r="P33" s="114">
        <v>0</v>
      </c>
      <c r="Q33" s="114">
        <v>0</v>
      </c>
      <c r="R33" s="114">
        <v>0</v>
      </c>
      <c r="S33" s="114">
        <v>0</v>
      </c>
      <c r="T33" s="114">
        <v>0</v>
      </c>
      <c r="U33" s="114">
        <v>0</v>
      </c>
    </row>
    <row r="34" spans="3:23" ht="15.75" thickBot="1" x14ac:dyDescent="0.3">
      <c r="C34" s="144" t="s">
        <v>397</v>
      </c>
      <c r="D34" s="114">
        <v>0</v>
      </c>
      <c r="E34" s="114">
        <v>0</v>
      </c>
      <c r="F34" s="114">
        <v>0</v>
      </c>
      <c r="G34" s="114">
        <v>0</v>
      </c>
      <c r="H34" s="114">
        <v>0</v>
      </c>
      <c r="I34" s="114">
        <v>0</v>
      </c>
      <c r="J34" s="114">
        <v>0</v>
      </c>
      <c r="K34" s="114">
        <v>0</v>
      </c>
      <c r="L34" s="114">
        <v>0</v>
      </c>
      <c r="M34" s="114">
        <v>0</v>
      </c>
      <c r="N34" s="114">
        <v>0</v>
      </c>
      <c r="O34" s="114">
        <v>0</v>
      </c>
      <c r="P34" s="114">
        <v>0</v>
      </c>
      <c r="Q34" s="114">
        <v>0</v>
      </c>
      <c r="R34" s="114">
        <v>0</v>
      </c>
      <c r="S34" s="114">
        <v>1.2110000000000001</v>
      </c>
      <c r="T34" s="114">
        <v>0.53800000000000003</v>
      </c>
      <c r="U34" s="114">
        <v>0.48899999999999999</v>
      </c>
    </row>
    <row r="35" spans="3:23" x14ac:dyDescent="0.25">
      <c r="C35" s="122" t="s">
        <v>25</v>
      </c>
      <c r="D35" s="147">
        <v>-186.41499999999999</v>
      </c>
      <c r="E35" s="147">
        <v>-213.03700000000001</v>
      </c>
      <c r="F35" s="147">
        <v>-206.935</v>
      </c>
      <c r="G35" s="147">
        <v>-234.62299999999999</v>
      </c>
      <c r="H35" s="147">
        <v>-205.1</v>
      </c>
      <c r="I35" s="147">
        <v>-219.858</v>
      </c>
      <c r="J35" s="147">
        <v>-209.52199999999999</v>
      </c>
      <c r="K35" s="147">
        <v>-249.52500000000001</v>
      </c>
      <c r="L35" s="147">
        <v>-219.54</v>
      </c>
      <c r="M35" s="147">
        <v>-222.505</v>
      </c>
      <c r="N35" s="147">
        <v>-214.00700000000001</v>
      </c>
      <c r="O35" s="147">
        <v>-262.74099999999999</v>
      </c>
      <c r="P35" s="147">
        <v>-239.37</v>
      </c>
      <c r="Q35" s="147">
        <v>-239.62100000000001</v>
      </c>
      <c r="R35" s="147">
        <v>-237.4</v>
      </c>
      <c r="S35" s="147">
        <v>-484.7</v>
      </c>
      <c r="T35" s="147">
        <v>-241.083</v>
      </c>
      <c r="U35" s="147">
        <v>-243.08600000000001</v>
      </c>
    </row>
    <row r="36" spans="3:23" x14ac:dyDescent="0.25">
      <c r="C36" s="161"/>
      <c r="D36" s="234"/>
      <c r="E36" s="234"/>
      <c r="F36" s="234"/>
      <c r="G36" s="234"/>
      <c r="H36" s="234"/>
      <c r="I36" s="234"/>
      <c r="J36" s="234"/>
      <c r="K36" s="234"/>
      <c r="L36" s="234"/>
      <c r="M36" s="234"/>
      <c r="N36" s="234"/>
      <c r="O36" s="234"/>
      <c r="P36" s="234"/>
      <c r="Q36" s="234"/>
      <c r="R36" s="234"/>
      <c r="S36" s="234"/>
      <c r="T36" s="234"/>
      <c r="U36" s="234"/>
    </row>
    <row r="37" spans="3:23" x14ac:dyDescent="0.25">
      <c r="C37" s="141" t="s">
        <v>110</v>
      </c>
      <c r="D37" s="142"/>
      <c r="E37" s="142"/>
      <c r="F37" s="142"/>
      <c r="G37" s="142"/>
      <c r="H37" s="142"/>
      <c r="I37" s="142"/>
      <c r="J37" s="142"/>
      <c r="K37" s="142"/>
      <c r="L37" s="142"/>
      <c r="M37" s="142"/>
      <c r="N37" s="142"/>
      <c r="O37" s="142"/>
      <c r="P37" s="142"/>
      <c r="Q37" s="142"/>
      <c r="R37" s="142"/>
      <c r="S37" s="142"/>
      <c r="T37" s="142"/>
      <c r="U37" s="142"/>
    </row>
    <row r="38" spans="3:23" x14ac:dyDescent="0.25">
      <c r="C38" s="307" t="s">
        <v>365</v>
      </c>
      <c r="D38" s="114">
        <v>0</v>
      </c>
      <c r="E38" s="114">
        <v>0</v>
      </c>
      <c r="F38" s="114">
        <v>0</v>
      </c>
      <c r="G38" s="114">
        <v>0</v>
      </c>
      <c r="H38" s="114">
        <v>0</v>
      </c>
      <c r="I38" s="114">
        <v>0</v>
      </c>
      <c r="J38" s="114">
        <v>0</v>
      </c>
      <c r="K38" s="114">
        <v>0</v>
      </c>
      <c r="L38" s="114">
        <v>0</v>
      </c>
      <c r="M38" s="114">
        <v>0</v>
      </c>
      <c r="N38" s="114">
        <v>0</v>
      </c>
      <c r="O38" s="114">
        <v>0</v>
      </c>
      <c r="P38" s="114">
        <v>0</v>
      </c>
      <c r="Q38" s="114">
        <v>0</v>
      </c>
      <c r="R38" s="114">
        <v>0</v>
      </c>
      <c r="S38" s="114">
        <v>3100</v>
      </c>
      <c r="T38" s="114">
        <v>0</v>
      </c>
      <c r="U38" s="114">
        <v>0</v>
      </c>
    </row>
    <row r="39" spans="3:23" x14ac:dyDescent="0.25">
      <c r="C39" s="307" t="s">
        <v>366</v>
      </c>
      <c r="D39" s="305">
        <v>0</v>
      </c>
      <c r="E39" s="305">
        <v>0</v>
      </c>
      <c r="F39" s="305">
        <v>0</v>
      </c>
      <c r="G39" s="305">
        <v>0</v>
      </c>
      <c r="H39" s="305">
        <v>0</v>
      </c>
      <c r="I39" s="305">
        <v>0</v>
      </c>
      <c r="J39" s="305">
        <v>0</v>
      </c>
      <c r="K39" s="305">
        <v>0</v>
      </c>
      <c r="L39" s="305">
        <v>0</v>
      </c>
      <c r="M39" s="305">
        <v>0</v>
      </c>
      <c r="N39" s="305">
        <v>0</v>
      </c>
      <c r="O39" s="305">
        <v>0</v>
      </c>
      <c r="P39" s="305">
        <v>0</v>
      </c>
      <c r="Q39" s="305">
        <v>0</v>
      </c>
      <c r="R39" s="305">
        <v>0</v>
      </c>
      <c r="S39" s="305">
        <v>-52.9</v>
      </c>
      <c r="T39" s="305">
        <v>0</v>
      </c>
      <c r="U39" s="305">
        <v>0</v>
      </c>
    </row>
    <row r="40" spans="3:23" x14ac:dyDescent="0.25">
      <c r="C40" s="113" t="s">
        <v>445</v>
      </c>
      <c r="D40" s="114">
        <v>0</v>
      </c>
      <c r="E40" s="114">
        <v>0</v>
      </c>
      <c r="F40" s="114">
        <v>0</v>
      </c>
      <c r="G40" s="114">
        <v>0</v>
      </c>
      <c r="H40" s="114">
        <v>0</v>
      </c>
      <c r="I40" s="114">
        <v>0</v>
      </c>
      <c r="J40" s="114">
        <v>0</v>
      </c>
      <c r="K40" s="114">
        <v>0</v>
      </c>
      <c r="L40" s="114">
        <v>0</v>
      </c>
      <c r="M40" s="114">
        <v>0</v>
      </c>
      <c r="N40" s="114">
        <v>0</v>
      </c>
      <c r="O40" s="114">
        <v>0</v>
      </c>
      <c r="P40" s="114">
        <v>0</v>
      </c>
      <c r="Q40" s="114">
        <v>20.62</v>
      </c>
      <c r="R40" s="114">
        <v>35.299999999999997</v>
      </c>
      <c r="S40" s="114">
        <v>-992.2</v>
      </c>
      <c r="T40" s="114">
        <v>-12.055</v>
      </c>
      <c r="U40" s="114">
        <v>-32.604999999999997</v>
      </c>
      <c r="W40" s="294"/>
    </row>
    <row r="41" spans="3:23" x14ac:dyDescent="0.25">
      <c r="C41" s="113" t="s">
        <v>312</v>
      </c>
      <c r="D41" s="114">
        <v>0</v>
      </c>
      <c r="E41" s="114">
        <v>0</v>
      </c>
      <c r="F41" s="114">
        <v>0</v>
      </c>
      <c r="G41" s="114">
        <v>0</v>
      </c>
      <c r="H41" s="114">
        <v>0</v>
      </c>
      <c r="I41" s="114">
        <v>0</v>
      </c>
      <c r="J41" s="114">
        <v>0</v>
      </c>
      <c r="K41" s="114">
        <v>0</v>
      </c>
      <c r="L41" s="114">
        <v>0</v>
      </c>
      <c r="M41" s="114">
        <v>0</v>
      </c>
      <c r="N41" s="114">
        <v>0</v>
      </c>
      <c r="O41" s="114">
        <v>0</v>
      </c>
      <c r="P41" s="114">
        <v>0</v>
      </c>
      <c r="Q41" s="114">
        <v>-16.45</v>
      </c>
      <c r="R41" s="114">
        <v>-16.442</v>
      </c>
      <c r="S41" s="114">
        <v>-17.498000000000001</v>
      </c>
      <c r="T41" s="114">
        <v>-17.731000000000002</v>
      </c>
      <c r="U41" s="114">
        <v>-18.344999999999999</v>
      </c>
      <c r="W41" s="294"/>
    </row>
    <row r="42" spans="3:23" x14ac:dyDescent="0.25">
      <c r="C42" s="113" t="s">
        <v>446</v>
      </c>
      <c r="D42" s="114">
        <v>0</v>
      </c>
      <c r="E42" s="114">
        <v>0</v>
      </c>
      <c r="F42" s="114">
        <v>0</v>
      </c>
      <c r="G42" s="114">
        <v>0</v>
      </c>
      <c r="H42" s="114">
        <v>0</v>
      </c>
      <c r="I42" s="114">
        <v>0</v>
      </c>
      <c r="J42" s="114">
        <v>0</v>
      </c>
      <c r="K42" s="114">
        <v>0</v>
      </c>
      <c r="L42" s="114">
        <v>0</v>
      </c>
      <c r="M42" s="114">
        <v>0</v>
      </c>
      <c r="N42" s="114">
        <v>0</v>
      </c>
      <c r="O42" s="114">
        <v>0</v>
      </c>
      <c r="P42" s="114">
        <v>0</v>
      </c>
      <c r="Q42" s="114">
        <v>0</v>
      </c>
      <c r="R42" s="114">
        <v>0</v>
      </c>
      <c r="S42" s="114">
        <v>0</v>
      </c>
      <c r="T42" s="114">
        <v>-9.7159999999999993</v>
      </c>
      <c r="U42" s="114">
        <v>15.821</v>
      </c>
      <c r="W42" s="149"/>
    </row>
    <row r="43" spans="3:23" x14ac:dyDescent="0.25">
      <c r="C43" s="113" t="s">
        <v>447</v>
      </c>
      <c r="D43" s="114">
        <v>0</v>
      </c>
      <c r="E43" s="114">
        <v>0</v>
      </c>
      <c r="F43" s="114">
        <v>0</v>
      </c>
      <c r="G43" s="114">
        <v>0</v>
      </c>
      <c r="H43" s="114">
        <v>0</v>
      </c>
      <c r="I43" s="114">
        <v>0</v>
      </c>
      <c r="J43" s="114">
        <v>0</v>
      </c>
      <c r="K43" s="114">
        <v>0</v>
      </c>
      <c r="L43" s="114">
        <v>0</v>
      </c>
      <c r="M43" s="114">
        <v>0</v>
      </c>
      <c r="N43" s="114">
        <v>0</v>
      </c>
      <c r="O43" s="114">
        <v>0</v>
      </c>
      <c r="P43" s="114">
        <v>0</v>
      </c>
      <c r="Q43" s="114">
        <v>14.881</v>
      </c>
      <c r="R43" s="114">
        <v>-6.4</v>
      </c>
      <c r="S43" s="114">
        <v>-2.7</v>
      </c>
      <c r="T43" s="114">
        <v>-31.9</v>
      </c>
      <c r="U43" s="114">
        <v>18.481999999999999</v>
      </c>
      <c r="W43" s="294"/>
    </row>
    <row r="44" spans="3:23" x14ac:dyDescent="0.25">
      <c r="C44" s="113" t="s">
        <v>448</v>
      </c>
      <c r="D44" s="114">
        <v>48.768999999999998</v>
      </c>
      <c r="E44" s="114">
        <v>102.178</v>
      </c>
      <c r="F44" s="114">
        <v>46.780999999999999</v>
      </c>
      <c r="G44" s="114">
        <v>83.388999999999996</v>
      </c>
      <c r="H44" s="114">
        <v>99.888999999999996</v>
      </c>
      <c r="I44" s="114">
        <v>172.869</v>
      </c>
      <c r="J44" s="114">
        <v>-29.442</v>
      </c>
      <c r="K44" s="114">
        <v>14.177</v>
      </c>
      <c r="L44" s="114">
        <v>16.484000000000002</v>
      </c>
      <c r="M44" s="114">
        <v>-104.83</v>
      </c>
      <c r="N44" s="114">
        <v>5.6</v>
      </c>
      <c r="O44" s="114">
        <v>138.58699999999999</v>
      </c>
      <c r="P44" s="114">
        <v>38.938000000000002</v>
      </c>
      <c r="Q44" s="114">
        <v>0</v>
      </c>
      <c r="R44" s="114">
        <v>0</v>
      </c>
      <c r="S44" s="114">
        <v>0</v>
      </c>
      <c r="T44" s="114">
        <v>0</v>
      </c>
      <c r="U44" s="114">
        <v>0</v>
      </c>
      <c r="W44" s="294"/>
    </row>
    <row r="45" spans="3:23" x14ac:dyDescent="0.25">
      <c r="C45" s="113" t="s">
        <v>111</v>
      </c>
      <c r="D45" s="114">
        <v>0</v>
      </c>
      <c r="E45" s="114">
        <v>0</v>
      </c>
      <c r="F45" s="114">
        <v>0</v>
      </c>
      <c r="G45" s="114">
        <v>500</v>
      </c>
      <c r="H45" s="114">
        <v>450</v>
      </c>
      <c r="I45" s="114">
        <v>0</v>
      </c>
      <c r="J45" s="114">
        <v>0</v>
      </c>
      <c r="K45" s="114">
        <v>0</v>
      </c>
      <c r="L45" s="114">
        <v>0</v>
      </c>
      <c r="M45" s="114">
        <v>1050</v>
      </c>
      <c r="N45" s="114">
        <v>0</v>
      </c>
      <c r="O45" s="114">
        <v>0</v>
      </c>
      <c r="P45" s="114">
        <v>0</v>
      </c>
      <c r="Q45" s="114">
        <v>0</v>
      </c>
      <c r="R45" s="114">
        <v>0</v>
      </c>
      <c r="S45" s="114">
        <v>3490</v>
      </c>
      <c r="T45" s="114">
        <v>0</v>
      </c>
      <c r="U45" s="114">
        <v>570</v>
      </c>
      <c r="W45" s="175"/>
    </row>
    <row r="46" spans="3:23" x14ac:dyDescent="0.25">
      <c r="C46" s="113" t="s">
        <v>112</v>
      </c>
      <c r="D46" s="114">
        <v>0</v>
      </c>
      <c r="E46" s="114">
        <v>0</v>
      </c>
      <c r="F46" s="114">
        <v>0</v>
      </c>
      <c r="G46" s="114">
        <v>0</v>
      </c>
      <c r="H46" s="114">
        <v>0</v>
      </c>
      <c r="I46" s="114">
        <v>0</v>
      </c>
      <c r="J46" s="114">
        <v>0</v>
      </c>
      <c r="K46" s="114">
        <v>0</v>
      </c>
      <c r="L46" s="114">
        <v>0</v>
      </c>
      <c r="M46" s="114">
        <v>0</v>
      </c>
      <c r="N46" s="114">
        <v>0</v>
      </c>
      <c r="O46" s="114">
        <v>0</v>
      </c>
      <c r="P46" s="114">
        <v>0</v>
      </c>
      <c r="Q46" s="114">
        <v>0</v>
      </c>
      <c r="R46" s="114">
        <v>0</v>
      </c>
      <c r="S46" s="114">
        <v>0</v>
      </c>
      <c r="T46" s="114">
        <v>0</v>
      </c>
      <c r="U46" s="114">
        <v>0</v>
      </c>
      <c r="W46" s="175"/>
    </row>
    <row r="47" spans="3:23" x14ac:dyDescent="0.25">
      <c r="C47" s="113" t="s">
        <v>113</v>
      </c>
      <c r="D47" s="114">
        <v>0</v>
      </c>
      <c r="E47" s="114">
        <v>0</v>
      </c>
      <c r="F47" s="114">
        <v>0</v>
      </c>
      <c r="G47" s="114">
        <v>-500</v>
      </c>
      <c r="H47" s="114">
        <v>-450</v>
      </c>
      <c r="I47" s="114">
        <v>-200</v>
      </c>
      <c r="J47" s="114">
        <v>0</v>
      </c>
      <c r="K47" s="114">
        <v>0</v>
      </c>
      <c r="L47" s="114">
        <v>0</v>
      </c>
      <c r="M47" s="114">
        <v>-930</v>
      </c>
      <c r="N47" s="114">
        <v>0</v>
      </c>
      <c r="O47" s="114">
        <v>-100</v>
      </c>
      <c r="P47" s="114">
        <v>0</v>
      </c>
      <c r="Q47" s="114">
        <v>0</v>
      </c>
      <c r="R47" s="114">
        <v>0</v>
      </c>
      <c r="S47" s="114">
        <v>-5251.5</v>
      </c>
      <c r="T47" s="114">
        <v>0</v>
      </c>
      <c r="U47" s="114">
        <v>-625</v>
      </c>
      <c r="W47" s="175"/>
    </row>
    <row r="48" spans="3:23" x14ac:dyDescent="0.25">
      <c r="C48" s="113" t="s">
        <v>114</v>
      </c>
      <c r="D48" s="114">
        <v>-86.525999999999996</v>
      </c>
      <c r="E48" s="114">
        <v>-56.588000000000001</v>
      </c>
      <c r="F48" s="114">
        <v>-94.177999999999997</v>
      </c>
      <c r="G48" s="114">
        <v>-66.572000000000003</v>
      </c>
      <c r="H48" s="114">
        <v>-124.63200000000001</v>
      </c>
      <c r="I48" s="114">
        <v>-84.8</v>
      </c>
      <c r="J48" s="114">
        <v>-147.78100000000001</v>
      </c>
      <c r="K48" s="114">
        <v>-94.691999999999993</v>
      </c>
      <c r="L48" s="114">
        <v>-145.97999999999999</v>
      </c>
      <c r="M48" s="114">
        <v>-93.997</v>
      </c>
      <c r="N48" s="114">
        <v>-139.30099999999999</v>
      </c>
      <c r="O48" s="114">
        <v>-85.554000000000002</v>
      </c>
      <c r="P48" s="114">
        <v>-132.98599999999999</v>
      </c>
      <c r="Q48" s="114">
        <v>-79.998999999999995</v>
      </c>
      <c r="R48" s="114">
        <v>-127.1</v>
      </c>
      <c r="S48" s="114">
        <v>0</v>
      </c>
      <c r="T48" s="114">
        <v>0</v>
      </c>
      <c r="U48" s="114">
        <v>0</v>
      </c>
    </row>
    <row r="49" spans="3:21" x14ac:dyDescent="0.25">
      <c r="C49" s="113" t="s">
        <v>399</v>
      </c>
      <c r="D49" s="114">
        <v>0</v>
      </c>
      <c r="E49" s="114">
        <v>0</v>
      </c>
      <c r="F49" s="114">
        <v>0</v>
      </c>
      <c r="G49" s="114">
        <v>0</v>
      </c>
      <c r="H49" s="114">
        <v>0</v>
      </c>
      <c r="I49" s="114">
        <v>0</v>
      </c>
      <c r="J49" s="114">
        <v>0</v>
      </c>
      <c r="K49" s="114">
        <v>0</v>
      </c>
      <c r="L49" s="114">
        <v>0</v>
      </c>
      <c r="M49" s="114">
        <v>0</v>
      </c>
      <c r="N49" s="114">
        <v>0</v>
      </c>
      <c r="O49" s="114">
        <v>0</v>
      </c>
      <c r="P49" s="114">
        <v>0</v>
      </c>
      <c r="Q49" s="114">
        <v>0</v>
      </c>
      <c r="R49" s="114">
        <v>0</v>
      </c>
      <c r="S49" s="114">
        <v>-70.790999999999997</v>
      </c>
      <c r="T49" s="114">
        <v>-82.26</v>
      </c>
      <c r="U49" s="114">
        <v>-62.777999999999999</v>
      </c>
    </row>
    <row r="50" spans="3:21" x14ac:dyDescent="0.25">
      <c r="C50" s="113" t="s">
        <v>115</v>
      </c>
      <c r="D50" s="114">
        <v>0</v>
      </c>
      <c r="E50" s="114">
        <v>0</v>
      </c>
      <c r="F50" s="114">
        <v>-0.249</v>
      </c>
      <c r="G50" s="114">
        <v>-6.1920000000000002</v>
      </c>
      <c r="H50" s="114">
        <v>-5.4139999999999997</v>
      </c>
      <c r="I50" s="114">
        <v>-2E-3</v>
      </c>
      <c r="J50" s="114">
        <v>0</v>
      </c>
      <c r="K50" s="114">
        <v>0</v>
      </c>
      <c r="L50" s="114">
        <v>0</v>
      </c>
      <c r="M50" s="114">
        <v>-10.977</v>
      </c>
      <c r="N50" s="114">
        <v>0</v>
      </c>
      <c r="O50" s="114">
        <v>0</v>
      </c>
      <c r="P50" s="114">
        <v>0</v>
      </c>
      <c r="Q50" s="114">
        <v>0</v>
      </c>
      <c r="R50" s="114">
        <v>0</v>
      </c>
      <c r="S50" s="114">
        <v>-23.32</v>
      </c>
      <c r="T50" s="114">
        <v>0</v>
      </c>
      <c r="U50" s="114">
        <v>-5.44</v>
      </c>
    </row>
    <row r="51" spans="3:21" x14ac:dyDescent="0.25">
      <c r="C51" s="113" t="s">
        <v>20</v>
      </c>
      <c r="D51" s="114">
        <v>-4.4649999999999999</v>
      </c>
      <c r="E51" s="114">
        <v>-4.968</v>
      </c>
      <c r="F51" s="114">
        <v>1.2410000000000001</v>
      </c>
      <c r="G51" s="114">
        <v>-2.8519999999999999</v>
      </c>
      <c r="H51" s="114">
        <v>-10.497999999999999</v>
      </c>
      <c r="I51" s="114">
        <v>-4.4420000000000002</v>
      </c>
      <c r="J51" s="114">
        <v>-3.9409999999999998</v>
      </c>
      <c r="K51" s="114">
        <v>-2.9710000000000001</v>
      </c>
      <c r="L51" s="114">
        <v>-0.85499999999999998</v>
      </c>
      <c r="M51" s="114">
        <v>2.2509999999999999</v>
      </c>
      <c r="N51" s="114">
        <v>0.69499999999999995</v>
      </c>
      <c r="O51" s="114">
        <v>-4.0179999999999998</v>
      </c>
      <c r="P51" s="114">
        <v>-1.9450000000000001</v>
      </c>
      <c r="Q51" s="114">
        <v>-2.8450000000000002</v>
      </c>
      <c r="R51" s="114">
        <v>-4.5</v>
      </c>
      <c r="S51" s="114">
        <v>-3.13</v>
      </c>
      <c r="T51" s="289">
        <v>-8.14</v>
      </c>
      <c r="U51" s="289">
        <v>-4.4400000000000004</v>
      </c>
    </row>
    <row r="52" spans="3:21" x14ac:dyDescent="0.25">
      <c r="C52" s="113" t="s">
        <v>116</v>
      </c>
      <c r="D52" s="114">
        <v>0</v>
      </c>
      <c r="E52" s="114">
        <v>0</v>
      </c>
      <c r="F52" s="114">
        <v>0</v>
      </c>
      <c r="G52" s="114">
        <v>0</v>
      </c>
      <c r="H52" s="114">
        <v>0</v>
      </c>
      <c r="I52" s="114">
        <v>0</v>
      </c>
      <c r="J52" s="114">
        <v>0</v>
      </c>
      <c r="K52" s="114">
        <v>0</v>
      </c>
      <c r="L52" s="114">
        <v>0</v>
      </c>
      <c r="M52" s="114">
        <v>0</v>
      </c>
      <c r="N52" s="114">
        <v>0</v>
      </c>
      <c r="O52" s="114">
        <v>0</v>
      </c>
      <c r="P52" s="114">
        <v>0</v>
      </c>
      <c r="Q52" s="114">
        <v>0</v>
      </c>
      <c r="R52" s="114">
        <v>0</v>
      </c>
      <c r="S52" s="114">
        <v>0</v>
      </c>
      <c r="T52" s="114">
        <v>0</v>
      </c>
      <c r="U52" s="114">
        <v>0</v>
      </c>
    </row>
    <row r="53" spans="3:21" x14ac:dyDescent="0.25">
      <c r="C53" s="113" t="s">
        <v>117</v>
      </c>
      <c r="D53" s="114">
        <v>0</v>
      </c>
      <c r="E53" s="114">
        <v>0</v>
      </c>
      <c r="F53" s="114">
        <v>0</v>
      </c>
      <c r="G53" s="114">
        <v>0</v>
      </c>
      <c r="H53" s="114">
        <v>0</v>
      </c>
      <c r="I53" s="114">
        <v>0</v>
      </c>
      <c r="J53" s="114">
        <v>0</v>
      </c>
      <c r="K53" s="114">
        <v>0</v>
      </c>
      <c r="L53" s="114">
        <v>0</v>
      </c>
      <c r="M53" s="114">
        <v>0</v>
      </c>
      <c r="N53" s="114">
        <v>0</v>
      </c>
      <c r="O53" s="114">
        <v>0</v>
      </c>
      <c r="P53" s="114">
        <v>0</v>
      </c>
      <c r="Q53" s="114">
        <v>0</v>
      </c>
      <c r="R53" s="114">
        <v>0</v>
      </c>
      <c r="S53" s="114">
        <v>-10.63</v>
      </c>
      <c r="T53" s="114">
        <v>0</v>
      </c>
      <c r="U53" s="114">
        <v>-8.016</v>
      </c>
    </row>
    <row r="54" spans="3:21" x14ac:dyDescent="0.25">
      <c r="C54" s="113" t="s">
        <v>118</v>
      </c>
      <c r="D54" s="114">
        <v>0</v>
      </c>
      <c r="E54" s="114">
        <v>0</v>
      </c>
      <c r="F54" s="114">
        <v>0</v>
      </c>
      <c r="G54" s="114">
        <v>0</v>
      </c>
      <c r="H54" s="114">
        <v>0</v>
      </c>
      <c r="I54" s="114">
        <v>0</v>
      </c>
      <c r="J54" s="114">
        <v>0</v>
      </c>
      <c r="K54" s="114">
        <v>0</v>
      </c>
      <c r="L54" s="114">
        <v>0</v>
      </c>
      <c r="M54" s="114">
        <v>0</v>
      </c>
      <c r="N54" s="114">
        <v>0</v>
      </c>
      <c r="O54" s="114">
        <v>0</v>
      </c>
      <c r="P54" s="114">
        <v>0</v>
      </c>
      <c r="Q54" s="114">
        <v>0</v>
      </c>
      <c r="R54" s="114">
        <v>0</v>
      </c>
      <c r="S54" s="114">
        <v>0</v>
      </c>
      <c r="T54" s="114">
        <v>0</v>
      </c>
      <c r="U54" s="114">
        <v>0</v>
      </c>
    </row>
    <row r="55" spans="3:21" x14ac:dyDescent="0.25">
      <c r="C55" s="113" t="s">
        <v>119</v>
      </c>
      <c r="D55" s="114">
        <v>0</v>
      </c>
      <c r="E55" s="114">
        <v>0</v>
      </c>
      <c r="F55" s="114">
        <v>0</v>
      </c>
      <c r="G55" s="114">
        <v>0</v>
      </c>
      <c r="H55" s="114">
        <v>0</v>
      </c>
      <c r="I55" s="114">
        <v>0</v>
      </c>
      <c r="J55" s="114">
        <v>0</v>
      </c>
      <c r="K55" s="114">
        <v>0</v>
      </c>
      <c r="L55" s="114">
        <v>0</v>
      </c>
      <c r="M55" s="114">
        <v>0</v>
      </c>
      <c r="N55" s="114">
        <v>0</v>
      </c>
      <c r="O55" s="114">
        <v>0</v>
      </c>
      <c r="P55" s="114">
        <v>0</v>
      </c>
      <c r="Q55" s="114">
        <v>0</v>
      </c>
      <c r="R55" s="114">
        <v>0</v>
      </c>
      <c r="S55" s="114">
        <v>0</v>
      </c>
      <c r="T55" s="114">
        <v>0</v>
      </c>
      <c r="U55" s="114">
        <v>0</v>
      </c>
    </row>
    <row r="56" spans="3:21" x14ac:dyDescent="0.25">
      <c r="C56" s="113" t="s">
        <v>120</v>
      </c>
      <c r="D56" s="114">
        <v>0</v>
      </c>
      <c r="E56" s="114">
        <v>0</v>
      </c>
      <c r="F56" s="114">
        <v>0</v>
      </c>
      <c r="G56" s="114">
        <v>0</v>
      </c>
      <c r="H56" s="114">
        <v>0</v>
      </c>
      <c r="I56" s="114">
        <v>0</v>
      </c>
      <c r="J56" s="114">
        <v>0</v>
      </c>
      <c r="K56" s="114">
        <v>0</v>
      </c>
      <c r="L56" s="114">
        <v>0</v>
      </c>
      <c r="M56" s="114">
        <v>0</v>
      </c>
      <c r="N56" s="114">
        <v>0</v>
      </c>
      <c r="O56" s="114">
        <v>0</v>
      </c>
      <c r="P56" s="114">
        <v>0</v>
      </c>
      <c r="Q56" s="114">
        <v>0</v>
      </c>
      <c r="R56" s="114">
        <v>0</v>
      </c>
      <c r="S56" s="114">
        <v>0</v>
      </c>
      <c r="T56" s="114">
        <v>0</v>
      </c>
      <c r="U56" s="114">
        <v>0</v>
      </c>
    </row>
    <row r="57" spans="3:21" x14ac:dyDescent="0.25">
      <c r="C57" s="113" t="s">
        <v>121</v>
      </c>
      <c r="D57" s="114">
        <v>0</v>
      </c>
      <c r="E57" s="114">
        <v>0</v>
      </c>
      <c r="F57" s="114">
        <v>0</v>
      </c>
      <c r="G57" s="114">
        <v>0</v>
      </c>
      <c r="H57" s="114">
        <v>0</v>
      </c>
      <c r="I57" s="114">
        <v>0</v>
      </c>
      <c r="J57" s="114">
        <v>0</v>
      </c>
      <c r="K57" s="114">
        <v>0</v>
      </c>
      <c r="L57" s="114">
        <v>0</v>
      </c>
      <c r="M57" s="114">
        <v>0</v>
      </c>
      <c r="N57" s="114">
        <v>0</v>
      </c>
      <c r="O57" s="114">
        <v>0</v>
      </c>
      <c r="P57" s="114">
        <v>0</v>
      </c>
      <c r="Q57" s="114">
        <v>0</v>
      </c>
      <c r="R57" s="114">
        <v>0</v>
      </c>
      <c r="S57" s="114">
        <v>0</v>
      </c>
      <c r="T57" s="114">
        <v>0</v>
      </c>
      <c r="U57" s="114">
        <v>0</v>
      </c>
    </row>
    <row r="58" spans="3:21" x14ac:dyDescent="0.25">
      <c r="C58" s="113" t="s">
        <v>122</v>
      </c>
      <c r="D58" s="114">
        <v>0</v>
      </c>
      <c r="E58" s="114">
        <v>0</v>
      </c>
      <c r="F58" s="114">
        <v>0</v>
      </c>
      <c r="G58" s="114">
        <v>0</v>
      </c>
      <c r="H58" s="114">
        <v>0</v>
      </c>
      <c r="I58" s="114">
        <v>0</v>
      </c>
      <c r="J58" s="114">
        <v>0</v>
      </c>
      <c r="K58" s="114">
        <v>0</v>
      </c>
      <c r="L58" s="114">
        <v>0</v>
      </c>
      <c r="M58" s="114">
        <v>0</v>
      </c>
      <c r="N58" s="114">
        <v>0</v>
      </c>
      <c r="O58" s="114">
        <v>0</v>
      </c>
      <c r="P58" s="114">
        <v>0</v>
      </c>
      <c r="Q58" s="114">
        <v>0</v>
      </c>
      <c r="R58" s="114">
        <v>0</v>
      </c>
      <c r="S58" s="114">
        <v>0</v>
      </c>
      <c r="T58" s="114">
        <v>0</v>
      </c>
      <c r="U58" s="114">
        <v>0</v>
      </c>
    </row>
    <row r="59" spans="3:21" x14ac:dyDescent="0.25">
      <c r="C59" s="113" t="s">
        <v>123</v>
      </c>
      <c r="D59" s="114">
        <v>0</v>
      </c>
      <c r="E59" s="114">
        <v>0</v>
      </c>
      <c r="F59" s="114">
        <v>0</v>
      </c>
      <c r="G59" s="114">
        <v>0</v>
      </c>
      <c r="H59" s="114">
        <v>0</v>
      </c>
      <c r="I59" s="114">
        <v>0</v>
      </c>
      <c r="J59" s="114">
        <v>0</v>
      </c>
      <c r="K59" s="114">
        <v>0</v>
      </c>
      <c r="L59" s="114">
        <v>0</v>
      </c>
      <c r="M59" s="114">
        <v>0</v>
      </c>
      <c r="N59" s="114">
        <v>0</v>
      </c>
      <c r="O59" s="114">
        <v>0</v>
      </c>
      <c r="P59" s="114">
        <v>0</v>
      </c>
      <c r="Q59" s="114">
        <v>0</v>
      </c>
      <c r="R59" s="114">
        <v>0</v>
      </c>
      <c r="S59" s="114">
        <v>0</v>
      </c>
      <c r="T59" s="114">
        <v>0</v>
      </c>
      <c r="U59" s="114">
        <v>0</v>
      </c>
    </row>
    <row r="60" spans="3:21" ht="15.75" thickBot="1" x14ac:dyDescent="0.3">
      <c r="C60" s="121" t="s">
        <v>313</v>
      </c>
      <c r="D60" s="114">
        <v>0</v>
      </c>
      <c r="E60" s="114">
        <v>0</v>
      </c>
      <c r="F60" s="114">
        <v>0</v>
      </c>
      <c r="G60" s="114">
        <v>0</v>
      </c>
      <c r="H60" s="114">
        <v>0</v>
      </c>
      <c r="I60" s="114">
        <v>0</v>
      </c>
      <c r="J60" s="114">
        <v>0</v>
      </c>
      <c r="K60" s="114">
        <v>0</v>
      </c>
      <c r="L60" s="114">
        <v>0</v>
      </c>
      <c r="M60" s="114">
        <v>0</v>
      </c>
      <c r="N60" s="114">
        <v>0</v>
      </c>
      <c r="O60" s="114">
        <v>0</v>
      </c>
      <c r="P60" s="114">
        <v>0</v>
      </c>
      <c r="Q60" s="114">
        <v>0</v>
      </c>
      <c r="R60" s="114">
        <v>0.1</v>
      </c>
      <c r="S60" s="114">
        <v>0</v>
      </c>
      <c r="T60" s="114">
        <v>0</v>
      </c>
      <c r="U60" s="114">
        <v>0</v>
      </c>
    </row>
    <row r="61" spans="3:21" x14ac:dyDescent="0.25">
      <c r="C61" s="122" t="s">
        <v>261</v>
      </c>
      <c r="D61" s="147">
        <v>-42.222000000000001</v>
      </c>
      <c r="E61" s="147">
        <v>40.622999999999998</v>
      </c>
      <c r="F61" s="147">
        <v>-46.404000000000003</v>
      </c>
      <c r="G61" s="147">
        <v>7.774</v>
      </c>
      <c r="H61" s="147">
        <v>-40.655000000000001</v>
      </c>
      <c r="I61" s="147">
        <v>-116.376</v>
      </c>
      <c r="J61" s="147">
        <v>-181.16399999999999</v>
      </c>
      <c r="K61" s="147">
        <v>-83.486000000000004</v>
      </c>
      <c r="L61" s="147">
        <v>-130.351</v>
      </c>
      <c r="M61" s="147">
        <v>-87.554000000000002</v>
      </c>
      <c r="N61" s="147">
        <v>-133.006</v>
      </c>
      <c r="O61" s="147">
        <v>-50.984999999999999</v>
      </c>
      <c r="P61" s="147">
        <v>-96.006</v>
      </c>
      <c r="Q61" s="147">
        <v>-63.9</v>
      </c>
      <c r="R61" s="147">
        <v>-119</v>
      </c>
      <c r="S61" s="147">
        <v>165.32</v>
      </c>
      <c r="T61" s="147">
        <v>-161.80199999999999</v>
      </c>
      <c r="U61" s="147">
        <v>-152.24</v>
      </c>
    </row>
    <row r="62" spans="3:21" x14ac:dyDescent="0.25">
      <c r="C62" s="117"/>
      <c r="D62" s="118"/>
      <c r="E62" s="118"/>
      <c r="F62" s="118"/>
      <c r="G62" s="118"/>
      <c r="H62" s="118"/>
      <c r="I62" s="118"/>
      <c r="J62" s="118"/>
      <c r="K62" s="118"/>
      <c r="L62" s="118"/>
      <c r="M62" s="118"/>
      <c r="N62" s="118"/>
      <c r="O62" s="118"/>
      <c r="P62" s="118"/>
      <c r="Q62" s="118"/>
      <c r="R62" s="118"/>
      <c r="S62" s="118"/>
      <c r="T62" s="118"/>
      <c r="U62" s="118"/>
    </row>
    <row r="63" spans="3:21" x14ac:dyDescent="0.25">
      <c r="C63" s="135" t="s">
        <v>26</v>
      </c>
      <c r="D63" s="136">
        <v>0.71499999999999997</v>
      </c>
      <c r="E63" s="136">
        <v>20.440000000000001</v>
      </c>
      <c r="F63" s="136">
        <v>-21.59</v>
      </c>
      <c r="G63" s="136">
        <v>19.908999999999999</v>
      </c>
      <c r="H63" s="136">
        <v>-4.9240000000000004</v>
      </c>
      <c r="I63" s="136">
        <v>-4.5919999999999996</v>
      </c>
      <c r="J63" s="136">
        <v>-7.6520000000000001</v>
      </c>
      <c r="K63" s="136">
        <v>-4.0350000000000001</v>
      </c>
      <c r="L63" s="136">
        <v>24.012</v>
      </c>
      <c r="M63" s="136">
        <v>-13.541</v>
      </c>
      <c r="N63" s="136">
        <v>-9.7579999999999991</v>
      </c>
      <c r="O63" s="136">
        <v>9.0640000000000001</v>
      </c>
      <c r="P63" s="136">
        <v>-1.143</v>
      </c>
      <c r="Q63" s="136">
        <v>-5.44</v>
      </c>
      <c r="R63" s="136">
        <v>1.7849999999999999</v>
      </c>
      <c r="S63" s="136">
        <v>7.0860000000000003</v>
      </c>
      <c r="T63" s="136">
        <v>1.681</v>
      </c>
      <c r="U63" s="136">
        <v>3.7759999999999998</v>
      </c>
    </row>
    <row r="64" spans="3:21" x14ac:dyDescent="0.25">
      <c r="C64" s="113" t="s">
        <v>124</v>
      </c>
      <c r="D64" s="114">
        <v>24.36</v>
      </c>
      <c r="E64" s="114">
        <v>25.341999999999999</v>
      </c>
      <c r="F64" s="114">
        <v>45.612000000000002</v>
      </c>
      <c r="G64" s="114">
        <v>24.015000000000001</v>
      </c>
      <c r="H64" s="114">
        <v>43.725999999999999</v>
      </c>
      <c r="I64" s="114">
        <v>38.752000000000002</v>
      </c>
      <c r="J64" s="114">
        <v>34.216000000000001</v>
      </c>
      <c r="K64" s="114">
        <v>26.071000000000002</v>
      </c>
      <c r="L64" s="114">
        <v>21.402999999999999</v>
      </c>
      <c r="M64" s="114">
        <v>45.33</v>
      </c>
      <c r="N64" s="114">
        <v>31.260999999999999</v>
      </c>
      <c r="O64" s="114">
        <v>21.291</v>
      </c>
      <c r="P64" s="114">
        <v>30.135999999999999</v>
      </c>
      <c r="Q64" s="114">
        <v>28.614000000000001</v>
      </c>
      <c r="R64" s="114">
        <v>21.805</v>
      </c>
      <c r="S64" s="114">
        <v>23.050999999999998</v>
      </c>
      <c r="T64" s="114">
        <v>30.004999999999999</v>
      </c>
      <c r="U64" s="114">
        <v>32.424999999999997</v>
      </c>
    </row>
    <row r="65" spans="3:49" ht="15.75" thickBot="1" x14ac:dyDescent="0.3">
      <c r="C65" s="145" t="s">
        <v>125</v>
      </c>
      <c r="D65" s="146">
        <v>0.26800000000000002</v>
      </c>
      <c r="E65" s="146">
        <v>-0.17</v>
      </c>
      <c r="F65" s="146">
        <v>-7.0000000000000001E-3</v>
      </c>
      <c r="G65" s="146">
        <v>-0.19800000000000001</v>
      </c>
      <c r="H65" s="146">
        <v>-4.9000000000000002E-2</v>
      </c>
      <c r="I65" s="146">
        <v>5.6000000000000001E-2</v>
      </c>
      <c r="J65" s="146">
        <v>-0.49199999999999999</v>
      </c>
      <c r="K65" s="146">
        <v>-0.63300000000000001</v>
      </c>
      <c r="L65" s="146">
        <v>-8.5000000000000006E-2</v>
      </c>
      <c r="M65" s="146">
        <v>-0.52700000000000002</v>
      </c>
      <c r="N65" s="146">
        <v>-0.21299999999999999</v>
      </c>
      <c r="O65" s="146">
        <v>-0.218</v>
      </c>
      <c r="P65" s="146">
        <v>-0.379</v>
      </c>
      <c r="Q65" s="146">
        <v>-1.4</v>
      </c>
      <c r="R65" s="146">
        <v>-0.54</v>
      </c>
      <c r="S65" s="146">
        <v>-0.152</v>
      </c>
      <c r="T65" s="146">
        <v>0.74</v>
      </c>
      <c r="U65" s="146">
        <v>0.48</v>
      </c>
    </row>
    <row r="66" spans="3:49" x14ac:dyDescent="0.25">
      <c r="C66" s="117" t="s">
        <v>27</v>
      </c>
      <c r="D66" s="118">
        <v>25.341999999999999</v>
      </c>
      <c r="E66" s="118">
        <v>45.612000000000002</v>
      </c>
      <c r="F66" s="118">
        <v>24.015000000000001</v>
      </c>
      <c r="G66" s="118">
        <v>43.725999999999999</v>
      </c>
      <c r="H66" s="118">
        <v>38.752000000000002</v>
      </c>
      <c r="I66" s="118">
        <v>34.216000000000001</v>
      </c>
      <c r="J66" s="118">
        <v>26.071000000000002</v>
      </c>
      <c r="K66" s="118">
        <v>21.402999999999999</v>
      </c>
      <c r="L66" s="118">
        <v>45.33</v>
      </c>
      <c r="M66" s="118">
        <v>31.260999999999999</v>
      </c>
      <c r="N66" s="118">
        <v>21.291</v>
      </c>
      <c r="O66" s="118">
        <v>30.135999999999999</v>
      </c>
      <c r="P66" s="118">
        <v>28.614000000000001</v>
      </c>
      <c r="Q66" s="118">
        <v>21.805</v>
      </c>
      <c r="R66" s="118">
        <v>23.050999999999998</v>
      </c>
      <c r="S66" s="118">
        <v>30.004999999999999</v>
      </c>
      <c r="T66" s="118">
        <v>32.424999999999997</v>
      </c>
      <c r="U66" s="118">
        <v>36.682000000000002</v>
      </c>
    </row>
    <row r="67" spans="3:49" x14ac:dyDescent="0.25">
      <c r="D67" s="331"/>
      <c r="E67" s="331"/>
      <c r="F67" s="331"/>
      <c r="G67" s="331"/>
      <c r="H67" s="331"/>
      <c r="I67" s="331"/>
      <c r="J67" s="331"/>
      <c r="K67" s="331"/>
      <c r="L67" s="331"/>
      <c r="M67" s="331"/>
      <c r="N67" s="331"/>
      <c r="O67" s="331"/>
      <c r="P67" s="331"/>
      <c r="Q67" s="331"/>
      <c r="R67" s="331"/>
      <c r="S67" s="331"/>
      <c r="T67" s="331"/>
      <c r="U67" s="331"/>
    </row>
    <row r="68" spans="3:49" x14ac:dyDescent="0.25">
      <c r="C68" s="176" t="s">
        <v>294</v>
      </c>
    </row>
    <row r="69" spans="3:49" x14ac:dyDescent="0.25">
      <c r="C69" s="121" t="s">
        <v>449</v>
      </c>
      <c r="D69" s="175">
        <v>-19.23</v>
      </c>
      <c r="E69" s="175">
        <v>-23.408000000000001</v>
      </c>
      <c r="F69" s="175">
        <v>-19.477</v>
      </c>
      <c r="G69" s="175">
        <v>-37.039000000000001</v>
      </c>
      <c r="H69" s="175">
        <v>-87.213999999999999</v>
      </c>
      <c r="I69" s="175">
        <v>-2.4620000000000002</v>
      </c>
      <c r="J69" s="175">
        <v>-6.6970000000000001</v>
      </c>
      <c r="K69" s="175">
        <v>-14.852</v>
      </c>
      <c r="L69" s="175">
        <v>-5.6669999999999998</v>
      </c>
      <c r="M69" s="175">
        <v>-7.0650000000000004</v>
      </c>
      <c r="N69" s="175">
        <v>10.750999999999999</v>
      </c>
      <c r="O69" s="175">
        <v>29.446999999999999</v>
      </c>
      <c r="P69" s="175"/>
      <c r="Q69" s="175"/>
      <c r="R69" s="175"/>
      <c r="S69" s="175"/>
      <c r="T69" s="175"/>
      <c r="U69" s="175"/>
    </row>
    <row r="70" spans="3:49" x14ac:dyDescent="0.25">
      <c r="C70" s="121" t="s">
        <v>450</v>
      </c>
      <c r="D70" s="175">
        <v>19.23</v>
      </c>
      <c r="E70" s="175">
        <v>23.408000000000001</v>
      </c>
      <c r="F70" s="175">
        <v>19.477</v>
      </c>
      <c r="G70" s="175">
        <v>37.039000000000001</v>
      </c>
      <c r="H70" s="175">
        <v>87.213999999999999</v>
      </c>
      <c r="I70" s="175">
        <v>2.4630000000000001</v>
      </c>
      <c r="J70" s="175">
        <v>6.6970000000000001</v>
      </c>
      <c r="K70" s="175">
        <v>14.852</v>
      </c>
      <c r="L70" s="175">
        <v>5.6669999999999998</v>
      </c>
      <c r="M70" s="175">
        <v>7.0650000000000004</v>
      </c>
      <c r="N70" s="175">
        <v>-10.750999999999999</v>
      </c>
      <c r="O70" s="175">
        <v>-29.446000000000002</v>
      </c>
      <c r="P70" s="175"/>
      <c r="Q70" s="175"/>
      <c r="R70" s="175"/>
      <c r="S70" s="175"/>
      <c r="T70" s="175"/>
      <c r="U70" s="175"/>
    </row>
    <row r="72" spans="3:49" x14ac:dyDescent="0.25">
      <c r="C72" s="67" t="s">
        <v>87</v>
      </c>
      <c r="D72" s="149"/>
      <c r="E72" s="149"/>
      <c r="F72" s="149"/>
      <c r="G72" s="149"/>
      <c r="H72" s="149"/>
      <c r="I72" s="149"/>
      <c r="J72" s="149"/>
      <c r="K72" s="149"/>
      <c r="L72" s="149"/>
      <c r="M72" s="149"/>
    </row>
    <row r="73" spans="3:49" ht="14.1" customHeight="1" x14ac:dyDescent="0.25">
      <c r="C73" s="66" t="s">
        <v>500</v>
      </c>
      <c r="D73" s="103"/>
      <c r="E73" s="103"/>
      <c r="F73" s="103"/>
      <c r="G73" s="103"/>
      <c r="H73" s="103"/>
      <c r="I73" s="103"/>
      <c r="J73" s="103"/>
      <c r="K73" s="103"/>
      <c r="L73" s="103"/>
      <c r="M73" s="103"/>
      <c r="N73" s="103"/>
      <c r="O73" s="103"/>
      <c r="P73" s="103"/>
      <c r="Q73" s="103"/>
      <c r="R73" s="103"/>
      <c r="S73" s="103"/>
      <c r="T73" s="103"/>
      <c r="U73" s="103"/>
      <c r="V73" s="313"/>
      <c r="W73" s="313"/>
      <c r="X73" s="313"/>
      <c r="Y73" s="313"/>
      <c r="Z73" s="313"/>
      <c r="AA73" s="313"/>
      <c r="AB73" s="313"/>
      <c r="AC73" s="313"/>
      <c r="AD73" s="313"/>
      <c r="AE73" s="313"/>
      <c r="AF73" s="313"/>
      <c r="AG73" s="313"/>
      <c r="AH73" s="313"/>
      <c r="AI73" s="313"/>
      <c r="AJ73" s="313"/>
      <c r="AK73" s="313"/>
      <c r="AL73" s="313"/>
      <c r="AM73" s="313"/>
      <c r="AN73" s="313"/>
      <c r="AO73" s="313"/>
      <c r="AP73" s="313"/>
      <c r="AQ73" s="313"/>
      <c r="AR73" s="313"/>
      <c r="AS73" s="313"/>
      <c r="AT73" s="313"/>
      <c r="AU73" s="313"/>
      <c r="AV73" s="313"/>
      <c r="AW73" s="313"/>
    </row>
    <row r="74" spans="3:49" ht="24.95" customHeight="1" x14ac:dyDescent="0.25">
      <c r="C74" s="357" t="s">
        <v>392</v>
      </c>
      <c r="D74" s="357"/>
      <c r="E74" s="357"/>
      <c r="F74" s="357"/>
      <c r="G74" s="357"/>
      <c r="H74" s="357"/>
      <c r="I74" s="357"/>
      <c r="J74" s="357"/>
      <c r="K74" s="357"/>
      <c r="L74" s="357"/>
      <c r="M74" s="357"/>
      <c r="N74" s="357"/>
      <c r="O74" s="357"/>
      <c r="P74" s="357"/>
      <c r="Q74" s="357"/>
      <c r="R74" s="357"/>
      <c r="S74" s="357"/>
      <c r="T74" s="357"/>
      <c r="U74" s="357"/>
    </row>
    <row r="75" spans="3:49" ht="14.25" customHeight="1" x14ac:dyDescent="0.25">
      <c r="C75" s="66" t="s">
        <v>515</v>
      </c>
      <c r="D75" s="282"/>
      <c r="E75" s="282"/>
      <c r="F75" s="282"/>
      <c r="G75" s="282"/>
      <c r="H75" s="282"/>
      <c r="I75" s="282"/>
      <c r="J75" s="282"/>
      <c r="K75" s="282"/>
      <c r="L75" s="282"/>
      <c r="M75" s="282"/>
    </row>
    <row r="76" spans="3:49" ht="24.95" customHeight="1" x14ac:dyDescent="0.25">
      <c r="C76" s="357" t="s">
        <v>516</v>
      </c>
      <c r="D76" s="357"/>
      <c r="E76" s="357"/>
      <c r="F76" s="357"/>
      <c r="G76" s="357"/>
      <c r="H76" s="357"/>
      <c r="I76" s="357"/>
      <c r="J76" s="357"/>
      <c r="K76" s="357"/>
      <c r="L76" s="357"/>
      <c r="M76" s="357"/>
      <c r="N76" s="357"/>
      <c r="O76" s="357"/>
      <c r="P76" s="357"/>
      <c r="Q76" s="357"/>
      <c r="R76" s="357"/>
      <c r="S76" s="357"/>
      <c r="T76" s="357"/>
      <c r="U76" s="357"/>
    </row>
    <row r="77" spans="3:49" ht="14.25" customHeight="1" x14ac:dyDescent="0.25">
      <c r="C77" s="282" t="s">
        <v>451</v>
      </c>
      <c r="D77" s="282"/>
      <c r="E77" s="282"/>
      <c r="F77" s="282"/>
      <c r="G77" s="282"/>
      <c r="H77" s="282"/>
      <c r="I77" s="282"/>
      <c r="J77" s="282"/>
      <c r="K77" s="282"/>
      <c r="L77" s="282"/>
      <c r="M77" s="282"/>
    </row>
    <row r="78" spans="3:49" ht="14.25" customHeight="1" x14ac:dyDescent="0.25">
      <c r="C78" s="66" t="s">
        <v>452</v>
      </c>
      <c r="D78" s="66"/>
      <c r="E78" s="66"/>
      <c r="F78" s="66"/>
      <c r="G78" s="66"/>
      <c r="H78" s="66"/>
      <c r="I78" s="66"/>
      <c r="J78" s="66"/>
      <c r="K78" s="66"/>
      <c r="L78" s="66"/>
      <c r="M78" s="66"/>
    </row>
  </sheetData>
  <mergeCells count="2">
    <mergeCell ref="C74:U74"/>
    <mergeCell ref="C76:U76"/>
  </mergeCells>
  <pageMargins left="0.70866141732283472" right="0.70866141732283472" top="0.74803149606299213" bottom="0.74803149606299213" header="0.31496062992125984" footer="0.31496062992125984"/>
  <pageSetup paperSize="9" scale="49" fitToHeight="0" orientation="landscape" r:id="rId1"/>
  <headerFooter>
    <oddFooter>&amp;R&amp;P</oddFooter>
  </headerFooter>
  <rowBreaks count="1" manualBreakCount="1">
    <brk id="36" min="1" max="19"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0B3469-DAF9-4C6F-B8CE-5F6DE41DDE6E}">
  <sheetPr codeName="Sheet13">
    <tabColor rgb="FFFED2D9"/>
  </sheetPr>
  <dimension ref="A1:B1"/>
  <sheetViews>
    <sheetView workbookViewId="0"/>
  </sheetViews>
  <sheetFormatPr defaultRowHeight="15" x14ac:dyDescent="0.25"/>
  <sheetData>
    <row r="1" spans="1:2" x14ac:dyDescent="0.25">
      <c r="A1" t="s">
        <v>314</v>
      </c>
      <c r="B1" s="287">
        <v>45982.462280092594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094E81-F831-4CF6-887B-4917DA3C7B42}">
  <sheetPr codeName="Sheet14"/>
  <dimension ref="C1:D60"/>
  <sheetViews>
    <sheetView showGridLines="0" view="pageBreakPreview" zoomScaleNormal="130" zoomScaleSheetLayoutView="100" workbookViewId="0"/>
  </sheetViews>
  <sheetFormatPr defaultColWidth="9.140625" defaultRowHeight="12" x14ac:dyDescent="0.2"/>
  <cols>
    <col min="1" max="1" width="1.5703125" style="6" customWidth="1"/>
    <col min="2" max="2" width="2" style="6" customWidth="1"/>
    <col min="3" max="3" width="35.7109375" style="6" customWidth="1"/>
    <col min="4" max="4" width="108" style="6" customWidth="1"/>
    <col min="5" max="5" width="0.5703125" style="6" customWidth="1"/>
    <col min="6" max="16384" width="9.140625" style="6"/>
  </cols>
  <sheetData>
    <row r="1" spans="3:4" ht="8.85" customHeight="1" x14ac:dyDescent="0.2"/>
    <row r="2" spans="3:4" s="3" customFormat="1" ht="15.75" x14ac:dyDescent="0.25">
      <c r="C2" s="108" t="s">
        <v>89</v>
      </c>
    </row>
    <row r="4" spans="3:4" s="4" customFormat="1" ht="13.5" thickBot="1" x14ac:dyDescent="0.25">
      <c r="C4" s="172" t="s">
        <v>92</v>
      </c>
      <c r="D4" s="172" t="s">
        <v>91</v>
      </c>
    </row>
    <row r="5" spans="3:4" ht="36.75" thickTop="1" x14ac:dyDescent="0.2">
      <c r="C5" s="113" t="s">
        <v>9</v>
      </c>
      <c r="D5" s="113" t="s">
        <v>286</v>
      </c>
    </row>
    <row r="6" spans="3:4" ht="57" customHeight="1" x14ac:dyDescent="0.2">
      <c r="C6" s="113" t="s">
        <v>11</v>
      </c>
      <c r="D6" s="113" t="s">
        <v>90</v>
      </c>
    </row>
    <row r="7" spans="3:4" ht="24" x14ac:dyDescent="0.2">
      <c r="C7" s="113" t="s">
        <v>13</v>
      </c>
      <c r="D7" s="113" t="s">
        <v>88</v>
      </c>
    </row>
    <row r="9" spans="3:4" s="3" customFormat="1" ht="15.75" x14ac:dyDescent="0.25">
      <c r="C9" s="108" t="s">
        <v>320</v>
      </c>
    </row>
    <row r="10" spans="3:4" ht="6.75" customHeight="1" x14ac:dyDescent="0.2"/>
    <row r="11" spans="3:4" s="4" customFormat="1" ht="12.75" x14ac:dyDescent="0.2">
      <c r="C11" s="297" t="s">
        <v>352</v>
      </c>
    </row>
    <row r="12" spans="3:4" s="4" customFormat="1" ht="13.5" thickBot="1" x14ac:dyDescent="0.25">
      <c r="C12" s="172" t="s">
        <v>83</v>
      </c>
      <c r="D12" s="172" t="s">
        <v>84</v>
      </c>
    </row>
    <row r="13" spans="3:4" ht="24.75" thickTop="1" x14ac:dyDescent="0.2">
      <c r="C13" s="113" t="s">
        <v>190</v>
      </c>
      <c r="D13" s="113" t="s">
        <v>484</v>
      </c>
    </row>
    <row r="14" spans="3:4" ht="12" customHeight="1" x14ac:dyDescent="0.2">
      <c r="C14" s="113" t="s">
        <v>14</v>
      </c>
      <c r="D14" s="113" t="s">
        <v>441</v>
      </c>
    </row>
    <row r="15" spans="3:4" ht="48" x14ac:dyDescent="0.2">
      <c r="C15" s="113" t="s">
        <v>196</v>
      </c>
      <c r="D15" s="113" t="s">
        <v>466</v>
      </c>
    </row>
    <row r="16" spans="3:4" ht="15" customHeight="1" x14ac:dyDescent="0.2">
      <c r="C16" s="113" t="s">
        <v>199</v>
      </c>
      <c r="D16" s="113" t="s">
        <v>467</v>
      </c>
    </row>
    <row r="17" spans="3:4" ht="23.1" customHeight="1" x14ac:dyDescent="0.2">
      <c r="C17" s="113" t="s">
        <v>1</v>
      </c>
      <c r="D17" s="113" t="s">
        <v>468</v>
      </c>
    </row>
    <row r="18" spans="3:4" ht="15" customHeight="1" x14ac:dyDescent="0.2">
      <c r="C18" s="113" t="s">
        <v>321</v>
      </c>
      <c r="D18" s="113" t="s">
        <v>469</v>
      </c>
    </row>
    <row r="19" spans="3:4" ht="15" customHeight="1" x14ac:dyDescent="0.2">
      <c r="C19" s="113" t="s">
        <v>166</v>
      </c>
      <c r="D19" s="113" t="s">
        <v>470</v>
      </c>
    </row>
    <row r="20" spans="3:4" ht="15" customHeight="1" x14ac:dyDescent="0.2">
      <c r="C20" s="113" t="s">
        <v>322</v>
      </c>
      <c r="D20" s="113" t="s">
        <v>471</v>
      </c>
    </row>
    <row r="21" spans="3:4" ht="60" x14ac:dyDescent="0.2">
      <c r="C21" s="113" t="s">
        <v>323</v>
      </c>
      <c r="D21" s="113" t="s">
        <v>472</v>
      </c>
    </row>
    <row r="22" spans="3:4" ht="36" x14ac:dyDescent="0.2">
      <c r="C22" s="113" t="s">
        <v>459</v>
      </c>
      <c r="D22" s="113" t="s">
        <v>473</v>
      </c>
    </row>
    <row r="23" spans="3:4" ht="24" x14ac:dyDescent="0.2">
      <c r="C23" s="113" t="s">
        <v>460</v>
      </c>
      <c r="D23" s="113" t="s">
        <v>461</v>
      </c>
    </row>
    <row r="24" spans="3:4" ht="36" x14ac:dyDescent="0.2">
      <c r="C24" s="113" t="s">
        <v>462</v>
      </c>
      <c r="D24" s="113" t="s">
        <v>485</v>
      </c>
    </row>
    <row r="25" spans="3:4" ht="24" x14ac:dyDescent="0.2">
      <c r="C25" s="113" t="s">
        <v>324</v>
      </c>
      <c r="D25" s="113" t="s">
        <v>465</v>
      </c>
    </row>
    <row r="26" spans="3:4" ht="24" x14ac:dyDescent="0.2">
      <c r="C26" s="113" t="s">
        <v>463</v>
      </c>
      <c r="D26" s="113" t="s">
        <v>474</v>
      </c>
    </row>
    <row r="27" spans="3:4" ht="15" customHeight="1" x14ac:dyDescent="0.2">
      <c r="C27" s="113" t="s">
        <v>325</v>
      </c>
      <c r="D27" s="113" t="s">
        <v>326</v>
      </c>
    </row>
    <row r="28" spans="3:4" ht="15" customHeight="1" x14ac:dyDescent="0.2">
      <c r="C28" s="113" t="s">
        <v>432</v>
      </c>
      <c r="D28" s="113" t="s">
        <v>475</v>
      </c>
    </row>
    <row r="29" spans="3:4" ht="48" x14ac:dyDescent="0.2">
      <c r="C29" s="113" t="s">
        <v>327</v>
      </c>
      <c r="D29" s="113" t="s">
        <v>476</v>
      </c>
    </row>
    <row r="30" spans="3:4" ht="24.95" customHeight="1" x14ac:dyDescent="0.2">
      <c r="C30" s="113" t="s">
        <v>328</v>
      </c>
      <c r="D30" s="113" t="s">
        <v>442</v>
      </c>
    </row>
    <row r="31" spans="3:4" ht="24.95" customHeight="1" x14ac:dyDescent="0.2">
      <c r="C31" s="113" t="s">
        <v>329</v>
      </c>
      <c r="D31" s="113" t="s">
        <v>477</v>
      </c>
    </row>
    <row r="32" spans="3:4" ht="15" customHeight="1" x14ac:dyDescent="0.2">
      <c r="C32" s="113" t="s">
        <v>330</v>
      </c>
      <c r="D32" s="113" t="s">
        <v>331</v>
      </c>
    </row>
    <row r="33" spans="3:4" ht="27" customHeight="1" x14ac:dyDescent="0.2">
      <c r="C33" s="113" t="s">
        <v>458</v>
      </c>
      <c r="D33" s="113" t="s">
        <v>464</v>
      </c>
    </row>
    <row r="34" spans="3:4" x14ac:dyDescent="0.2">
      <c r="C34" s="113" t="s">
        <v>332</v>
      </c>
      <c r="D34" s="113" t="s">
        <v>478</v>
      </c>
    </row>
    <row r="35" spans="3:4" ht="24.95" customHeight="1" x14ac:dyDescent="0.2">
      <c r="C35" s="113" t="s">
        <v>139</v>
      </c>
      <c r="D35" s="113" t="s">
        <v>335</v>
      </c>
    </row>
    <row r="36" spans="3:4" ht="23.25" customHeight="1" x14ac:dyDescent="0.2">
      <c r="C36" s="113" t="s">
        <v>93</v>
      </c>
      <c r="D36" s="113" t="s">
        <v>336</v>
      </c>
    </row>
    <row r="37" spans="3:4" ht="23.25" customHeight="1" x14ac:dyDescent="0.2">
      <c r="C37" s="113" t="s">
        <v>434</v>
      </c>
      <c r="D37" s="113" t="s">
        <v>433</v>
      </c>
    </row>
    <row r="38" spans="3:4" ht="24.95" customHeight="1" x14ac:dyDescent="0.2">
      <c r="C38" s="113" t="s">
        <v>287</v>
      </c>
      <c r="D38" s="113" t="s">
        <v>443</v>
      </c>
    </row>
    <row r="39" spans="3:4" ht="15" customHeight="1" x14ac:dyDescent="0.2">
      <c r="C39" s="113" t="s">
        <v>288</v>
      </c>
      <c r="D39" s="113" t="s">
        <v>479</v>
      </c>
    </row>
    <row r="40" spans="3:4" ht="15" customHeight="1" x14ac:dyDescent="0.2">
      <c r="C40" s="113" t="s">
        <v>337</v>
      </c>
      <c r="D40" s="113" t="s">
        <v>338</v>
      </c>
    </row>
    <row r="41" spans="3:4" ht="15" customHeight="1" x14ac:dyDescent="0.2">
      <c r="C41" s="113" t="s">
        <v>339</v>
      </c>
      <c r="D41" s="113" t="s">
        <v>340</v>
      </c>
    </row>
    <row r="42" spans="3:4" ht="36" x14ac:dyDescent="0.2">
      <c r="C42" s="113" t="s">
        <v>289</v>
      </c>
      <c r="D42" s="113" t="s">
        <v>480</v>
      </c>
    </row>
    <row r="43" spans="3:4" ht="24" x14ac:dyDescent="0.2">
      <c r="C43" s="113" t="s">
        <v>341</v>
      </c>
      <c r="D43" s="113" t="s">
        <v>481</v>
      </c>
    </row>
    <row r="44" spans="3:4" x14ac:dyDescent="0.2">
      <c r="C44" s="296"/>
      <c r="D44" s="296"/>
    </row>
    <row r="45" spans="3:4" s="4" customFormat="1" ht="15" x14ac:dyDescent="0.2">
      <c r="C45" s="297" t="s">
        <v>357</v>
      </c>
      <c r="D45" s="295"/>
    </row>
    <row r="46" spans="3:4" s="4" customFormat="1" ht="13.5" thickBot="1" x14ac:dyDescent="0.25">
      <c r="C46" s="172" t="s">
        <v>83</v>
      </c>
      <c r="D46" s="172" t="s">
        <v>84</v>
      </c>
    </row>
    <row r="47" spans="3:4" ht="12.75" thickTop="1" x14ac:dyDescent="0.2">
      <c r="C47" s="113" t="s">
        <v>86</v>
      </c>
      <c r="D47" s="113" t="s">
        <v>291</v>
      </c>
    </row>
    <row r="48" spans="3:4" ht="25.5" customHeight="1" x14ac:dyDescent="0.2">
      <c r="C48" s="113" t="s">
        <v>85</v>
      </c>
      <c r="D48" s="113" t="s">
        <v>488</v>
      </c>
    </row>
    <row r="49" spans="3:4" x14ac:dyDescent="0.2">
      <c r="C49" s="113" t="s">
        <v>333</v>
      </c>
      <c r="D49" s="113" t="s">
        <v>334</v>
      </c>
    </row>
    <row r="50" spans="3:4" ht="24" x14ac:dyDescent="0.2">
      <c r="C50" s="113" t="s">
        <v>343</v>
      </c>
      <c r="D50" s="113" t="s">
        <v>356</v>
      </c>
    </row>
    <row r="51" spans="3:4" x14ac:dyDescent="0.2">
      <c r="C51" s="113" t="s">
        <v>344</v>
      </c>
      <c r="D51" s="113" t="s">
        <v>345</v>
      </c>
    </row>
    <row r="52" spans="3:4" ht="15" customHeight="1" x14ac:dyDescent="0.2">
      <c r="C52" s="113" t="s">
        <v>94</v>
      </c>
      <c r="D52" s="113" t="s">
        <v>346</v>
      </c>
    </row>
    <row r="53" spans="3:4" ht="15" customHeight="1" x14ac:dyDescent="0.2">
      <c r="C53" s="113" t="s">
        <v>347</v>
      </c>
      <c r="D53" s="113" t="s">
        <v>348</v>
      </c>
    </row>
    <row r="54" spans="3:4" ht="15" customHeight="1" x14ac:dyDescent="0.2">
      <c r="C54" s="113" t="s">
        <v>349</v>
      </c>
      <c r="D54" s="113" t="s">
        <v>350</v>
      </c>
    </row>
    <row r="55" spans="3:4" ht="23.1" customHeight="1" x14ac:dyDescent="0.2">
      <c r="C55" s="113" t="s">
        <v>351</v>
      </c>
      <c r="D55" s="113" t="s">
        <v>487</v>
      </c>
    </row>
    <row r="57" spans="3:4" x14ac:dyDescent="0.2">
      <c r="C57" s="67" t="s">
        <v>342</v>
      </c>
    </row>
    <row r="58" spans="3:4" ht="69" customHeight="1" x14ac:dyDescent="0.2">
      <c r="C58" s="361" t="s">
        <v>486</v>
      </c>
      <c r="D58" s="361"/>
    </row>
    <row r="59" spans="3:4" ht="25.5" customHeight="1" x14ac:dyDescent="0.2">
      <c r="C59" s="361" t="s">
        <v>358</v>
      </c>
      <c r="D59" s="361"/>
    </row>
    <row r="60" spans="3:4" ht="6" customHeight="1" x14ac:dyDescent="0.2"/>
  </sheetData>
  <mergeCells count="2">
    <mergeCell ref="C59:D59"/>
    <mergeCell ref="C58:D58"/>
  </mergeCells>
  <pageMargins left="0.7" right="0.7" top="0.75" bottom="0.75" header="0.3" footer="0.3"/>
  <pageSetup paperSize="9" scale="58"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B09BBE-9D2E-4DAD-B53E-4A2A6589EC20}">
  <sheetPr codeName="Sheet15"/>
  <dimension ref="B2:B3"/>
  <sheetViews>
    <sheetView showGridLines="0" view="pageBreakPreview" zoomScaleNormal="100" zoomScaleSheetLayoutView="100" workbookViewId="0"/>
  </sheetViews>
  <sheetFormatPr defaultRowHeight="15" x14ac:dyDescent="0.25"/>
  <cols>
    <col min="1" max="1" width="1.85546875" customWidth="1"/>
    <col min="2" max="2" width="198.42578125" customWidth="1"/>
  </cols>
  <sheetData>
    <row r="2" spans="2:2" x14ac:dyDescent="0.25">
      <c r="B2" s="98" t="s">
        <v>187</v>
      </c>
    </row>
    <row r="3" spans="2:2" ht="409.6" x14ac:dyDescent="0.25">
      <c r="B3" s="102" t="s">
        <v>502</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6A41AB-E337-4962-9AED-4A09499314E5}">
  <sheetPr codeName="Sheet3">
    <tabColor rgb="FFC00000"/>
    <pageSetUpPr fitToPage="1"/>
  </sheetPr>
  <dimension ref="A1:AE171"/>
  <sheetViews>
    <sheetView showGridLines="0" view="pageBreakPreview" zoomScaleNormal="110" zoomScaleSheetLayoutView="100" workbookViewId="0">
      <pane ySplit="6" topLeftCell="A7" activePane="bottomLeft" state="frozen"/>
      <selection pane="bottomLeft"/>
    </sheetView>
  </sheetViews>
  <sheetFormatPr defaultColWidth="9.140625" defaultRowHeight="12" outlineLevelRow="1" outlineLevelCol="1" x14ac:dyDescent="0.2"/>
  <cols>
    <col min="1" max="1" width="2.42578125" style="6" customWidth="1"/>
    <col min="2" max="2" width="0.5703125" style="6" customWidth="1"/>
    <col min="3" max="3" width="1.140625" style="6" customWidth="1"/>
    <col min="4" max="4" width="3.140625" style="6" customWidth="1"/>
    <col min="5" max="5" width="2" style="6" customWidth="1"/>
    <col min="6" max="6" width="57.7109375" style="6" customWidth="1"/>
    <col min="7" max="7" width="5.85546875" style="37" customWidth="1"/>
    <col min="8" max="8" width="12.7109375" style="6" hidden="1" customWidth="1" outlineLevel="1"/>
    <col min="9" max="9" width="12.7109375" style="6" customWidth="1" collapsed="1"/>
    <col min="10" max="19" width="12.7109375" style="6" customWidth="1"/>
    <col min="20" max="20" width="1.7109375" style="6" customWidth="1"/>
    <col min="21" max="16384" width="9.140625" style="6"/>
  </cols>
  <sheetData>
    <row r="1" spans="1:22" ht="5.25" customHeight="1" x14ac:dyDescent="0.2"/>
    <row r="2" spans="1:22" ht="13.5" customHeight="1" x14ac:dyDescent="0.25">
      <c r="C2" s="49" t="s">
        <v>167</v>
      </c>
    </row>
    <row r="3" spans="1:22" ht="13.5" customHeight="1" x14ac:dyDescent="0.25">
      <c r="C3" s="49"/>
    </row>
    <row r="4" spans="1:22" ht="15" customHeight="1" x14ac:dyDescent="0.2">
      <c r="C4" s="229" t="s">
        <v>235</v>
      </c>
      <c r="G4" s="6"/>
      <c r="H4" s="206" t="s">
        <v>233</v>
      </c>
      <c r="I4" s="206" t="s">
        <v>233</v>
      </c>
      <c r="J4" s="206" t="s">
        <v>233</v>
      </c>
      <c r="K4" s="206" t="s">
        <v>233</v>
      </c>
      <c r="L4" s="206" t="s">
        <v>233</v>
      </c>
      <c r="M4" s="206" t="s">
        <v>233</v>
      </c>
      <c r="N4" s="206" t="s">
        <v>233</v>
      </c>
      <c r="O4" s="206" t="s">
        <v>234</v>
      </c>
      <c r="P4" s="206" t="s">
        <v>234</v>
      </c>
      <c r="Q4" s="206" t="s">
        <v>234</v>
      </c>
      <c r="R4" s="206" t="s">
        <v>234</v>
      </c>
      <c r="S4" s="206" t="s">
        <v>496</v>
      </c>
    </row>
    <row r="5" spans="1:22" ht="5.0999999999999996" customHeight="1" x14ac:dyDescent="0.25">
      <c r="C5" s="49"/>
      <c r="H5" s="208"/>
      <c r="I5" s="207"/>
      <c r="J5" s="207"/>
      <c r="K5" s="207"/>
      <c r="L5" s="207"/>
      <c r="M5" s="207"/>
      <c r="N5" s="207"/>
      <c r="O5" s="208"/>
      <c r="P5" s="209"/>
      <c r="Q5" s="209"/>
      <c r="R5" s="209"/>
      <c r="S5" s="209"/>
    </row>
    <row r="6" spans="1:22" s="7" customFormat="1" ht="13.5" customHeight="1" thickBot="1" x14ac:dyDescent="0.3">
      <c r="C6" s="96" t="s">
        <v>177</v>
      </c>
      <c r="D6" s="8"/>
      <c r="E6" s="9"/>
      <c r="F6" s="9"/>
      <c r="G6" s="38" t="s">
        <v>132</v>
      </c>
      <c r="H6" s="10">
        <v>2014</v>
      </c>
      <c r="I6" s="10">
        <v>2015</v>
      </c>
      <c r="J6" s="10">
        <v>2016</v>
      </c>
      <c r="K6" s="10">
        <v>2017</v>
      </c>
      <c r="L6" s="10">
        <v>2018</v>
      </c>
      <c r="M6" s="10">
        <v>2019</v>
      </c>
      <c r="N6" s="10">
        <v>2020</v>
      </c>
      <c r="O6" s="10">
        <v>2021</v>
      </c>
      <c r="P6" s="10">
        <v>2022</v>
      </c>
      <c r="Q6" s="10">
        <v>2023</v>
      </c>
      <c r="R6" s="10">
        <v>2024</v>
      </c>
      <c r="S6" s="10">
        <v>2025</v>
      </c>
      <c r="T6" s="11"/>
    </row>
    <row r="7" spans="1:22" s="7" customFormat="1" ht="8.85" customHeight="1" thickTop="1" x14ac:dyDescent="0.25">
      <c r="C7" s="79"/>
      <c r="D7" s="79"/>
      <c r="E7" s="80"/>
      <c r="F7" s="80"/>
      <c r="G7" s="81"/>
      <c r="H7" s="82"/>
      <c r="I7" s="82"/>
      <c r="J7" s="82"/>
      <c r="K7" s="82"/>
      <c r="L7" s="82"/>
      <c r="M7" s="82"/>
      <c r="N7" s="82"/>
      <c r="O7" s="82"/>
      <c r="P7" s="82"/>
      <c r="Q7" s="82"/>
      <c r="R7" s="82"/>
      <c r="S7" s="82"/>
      <c r="T7" s="11"/>
    </row>
    <row r="8" spans="1:22" s="7" customFormat="1" ht="13.5" customHeight="1" x14ac:dyDescent="0.25">
      <c r="C8" s="46" t="s">
        <v>178</v>
      </c>
      <c r="D8" s="46"/>
      <c r="G8" s="41"/>
      <c r="O8" s="174"/>
    </row>
    <row r="9" spans="1:22" s="7" customFormat="1" ht="13.5" customHeight="1" x14ac:dyDescent="0.25">
      <c r="D9" s="12" t="s">
        <v>94</v>
      </c>
      <c r="E9" s="12"/>
      <c r="F9" s="12"/>
      <c r="G9" s="47" t="s">
        <v>133</v>
      </c>
      <c r="H9" s="48">
        <v>264.8</v>
      </c>
      <c r="I9" s="48">
        <v>308.49400000000003</v>
      </c>
      <c r="J9" s="48">
        <v>359.46800000000002</v>
      </c>
      <c r="K9" s="48">
        <v>439.68700000000001</v>
      </c>
      <c r="L9" s="48">
        <v>515.62400000000002</v>
      </c>
      <c r="M9" s="48">
        <v>611.32100000000003</v>
      </c>
      <c r="N9" s="48">
        <v>646.93200000000002</v>
      </c>
      <c r="O9" s="48">
        <v>769.58299999999997</v>
      </c>
      <c r="P9" s="48">
        <v>802.09799999999996</v>
      </c>
      <c r="Q9" s="48">
        <v>797.31200000000001</v>
      </c>
      <c r="R9" s="48">
        <v>839.74599999999998</v>
      </c>
      <c r="S9" s="48">
        <v>872.61599999999999</v>
      </c>
    </row>
    <row r="10" spans="1:22" s="7" customFormat="1" ht="13.5" customHeight="1" x14ac:dyDescent="0.25">
      <c r="D10" s="13" t="s">
        <v>86</v>
      </c>
      <c r="E10" s="14"/>
      <c r="F10" s="14"/>
      <c r="G10" s="15" t="s">
        <v>133</v>
      </c>
      <c r="H10" s="16">
        <v>-125.3</v>
      </c>
      <c r="I10" s="16">
        <v>-129.17400000000001</v>
      </c>
      <c r="J10" s="16">
        <v>-142.708</v>
      </c>
      <c r="K10" s="16">
        <v>-153.369</v>
      </c>
      <c r="L10" s="16">
        <v>-171.09899999999999</v>
      </c>
      <c r="M10" s="16">
        <v>-195.36199999999999</v>
      </c>
      <c r="N10" s="16">
        <v>-229.69900000000001</v>
      </c>
      <c r="O10" s="16">
        <v>-258.70100000000002</v>
      </c>
      <c r="P10" s="16">
        <v>-324.82799999999997</v>
      </c>
      <c r="Q10" s="16">
        <v>-376.37700000000001</v>
      </c>
      <c r="R10" s="16">
        <v>-401.09399999999999</v>
      </c>
      <c r="S10" s="16">
        <v>-433.2</v>
      </c>
    </row>
    <row r="11" spans="1:22" s="7" customFormat="1" ht="13.5" hidden="1" customHeight="1" outlineLevel="1" x14ac:dyDescent="0.25">
      <c r="D11" s="13" t="s">
        <v>174</v>
      </c>
      <c r="E11" s="13"/>
      <c r="F11" s="13"/>
      <c r="G11" s="40" t="s">
        <v>133</v>
      </c>
      <c r="H11" s="18"/>
      <c r="I11" s="18">
        <f t="shared" ref="I11:K11" si="0">ROUND(+I12-H12-I9-I10,0)</f>
        <v>49</v>
      </c>
      <c r="J11" s="18">
        <f t="shared" si="0"/>
        <v>61</v>
      </c>
      <c r="K11" s="18">
        <f t="shared" si="0"/>
        <v>6</v>
      </c>
      <c r="L11" s="18">
        <f>ROUND(+L12-K12-L9-L10,0)</f>
        <v>0</v>
      </c>
      <c r="M11" s="18">
        <f t="shared" ref="M11:S11" si="1">ROUND(+M12-L12-M9-M10,0)</f>
        <v>0</v>
      </c>
      <c r="N11" s="18">
        <f t="shared" si="1"/>
        <v>0</v>
      </c>
      <c r="O11" s="18">
        <f>ROUND(+O12-N12-O9-O10,0)</f>
        <v>0</v>
      </c>
      <c r="P11" s="18">
        <f t="shared" si="1"/>
        <v>0</v>
      </c>
      <c r="Q11" s="18">
        <f t="shared" si="1"/>
        <v>0</v>
      </c>
      <c r="R11" s="18">
        <f t="shared" si="1"/>
        <v>0</v>
      </c>
      <c r="S11" s="18">
        <f t="shared" si="1"/>
        <v>120</v>
      </c>
    </row>
    <row r="12" spans="1:22" s="20" customFormat="1" ht="13.5" customHeight="1" collapsed="1" x14ac:dyDescent="0.25">
      <c r="A12" s="7"/>
      <c r="B12" s="7"/>
      <c r="C12" s="7"/>
      <c r="D12" s="19" t="s">
        <v>137</v>
      </c>
      <c r="E12" s="13"/>
      <c r="F12" s="13"/>
      <c r="G12" s="40" t="s">
        <v>133</v>
      </c>
      <c r="H12" s="5">
        <v>1788.4390000000001</v>
      </c>
      <c r="I12" s="5">
        <v>2016.5229999999999</v>
      </c>
      <c r="J12" s="5">
        <v>2293.9929999999999</v>
      </c>
      <c r="K12" s="5">
        <v>2586.123</v>
      </c>
      <c r="L12" s="5">
        <v>2930.7530000000002</v>
      </c>
      <c r="M12" s="5">
        <v>3346.712</v>
      </c>
      <c r="N12" s="5">
        <v>3763.9450000000002</v>
      </c>
      <c r="O12" s="5">
        <v>4274.8270000000002</v>
      </c>
      <c r="P12" s="5">
        <v>4752.0969999999998</v>
      </c>
      <c r="Q12" s="5">
        <v>5173.0320000000002</v>
      </c>
      <c r="R12" s="5">
        <v>5611.6850000000004</v>
      </c>
      <c r="S12" s="5">
        <v>6171.4</v>
      </c>
      <c r="U12" s="177"/>
      <c r="V12" s="177"/>
    </row>
    <row r="13" spans="1:22" s="20" customFormat="1" ht="13.5" customHeight="1" x14ac:dyDescent="0.25">
      <c r="A13" s="7"/>
      <c r="B13" s="7"/>
      <c r="C13" s="7"/>
      <c r="D13" s="34" t="s">
        <v>138</v>
      </c>
      <c r="E13" s="13"/>
      <c r="F13" s="13"/>
      <c r="G13" s="40" t="s">
        <v>133</v>
      </c>
      <c r="H13" s="200"/>
      <c r="I13" s="18">
        <f t="shared" ref="I13:P13" si="2">I12-H12</f>
        <v>228.08399999999983</v>
      </c>
      <c r="J13" s="18">
        <f t="shared" si="2"/>
        <v>277.47000000000003</v>
      </c>
      <c r="K13" s="18">
        <f t="shared" si="2"/>
        <v>292.13000000000011</v>
      </c>
      <c r="L13" s="18">
        <f t="shared" si="2"/>
        <v>344.63000000000011</v>
      </c>
      <c r="M13" s="18">
        <f t="shared" si="2"/>
        <v>415.95899999999983</v>
      </c>
      <c r="N13" s="18">
        <f t="shared" si="2"/>
        <v>417.23300000000017</v>
      </c>
      <c r="O13" s="18">
        <f>O12-N12</f>
        <v>510.88200000000006</v>
      </c>
      <c r="P13" s="18">
        <f t="shared" si="2"/>
        <v>477.26999999999953</v>
      </c>
      <c r="Q13" s="18">
        <f>Q12-P12</f>
        <v>420.9350000000004</v>
      </c>
      <c r="R13" s="18">
        <f>R12-Q12</f>
        <v>438.65300000000025</v>
      </c>
      <c r="S13" s="18">
        <f>S12-R12</f>
        <v>559.71499999999924</v>
      </c>
    </row>
    <row r="14" spans="1:22" s="7" customFormat="1" ht="13.5" customHeight="1" x14ac:dyDescent="0.25">
      <c r="D14" s="34" t="s">
        <v>138</v>
      </c>
      <c r="E14" s="34"/>
      <c r="F14" s="13"/>
      <c r="G14" s="22" t="s">
        <v>136</v>
      </c>
      <c r="H14" s="13"/>
      <c r="I14" s="36">
        <f>+IFERROR(I12/H12-1,"n.a.")</f>
        <v>0.12753244589275892</v>
      </c>
      <c r="J14" s="36">
        <f>+IFERROR(J12/I12-1,"n.a.")</f>
        <v>0.1375982322046414</v>
      </c>
      <c r="K14" s="36">
        <f t="shared" ref="K14" si="3">+IFERROR(K12/J12-1,"n.a.")</f>
        <v>0.12734563706166502</v>
      </c>
      <c r="L14" s="36">
        <f t="shared" ref="L14" si="4">+IFERROR(L12/K12-1,"n.a.")</f>
        <v>0.13326125632848873</v>
      </c>
      <c r="M14" s="36">
        <f t="shared" ref="M14" si="5">+IFERROR(M12/L12-1,"n.a.")</f>
        <v>0.14192905372783038</v>
      </c>
      <c r="N14" s="36">
        <f t="shared" ref="N14" si="6">+IFERROR(N12/M12-1,"n.a.")</f>
        <v>0.12466952638888573</v>
      </c>
      <c r="O14" s="36">
        <f>+IFERROR(O12/N12-1,"n.a.")</f>
        <v>0.13573046364917651</v>
      </c>
      <c r="P14" s="36">
        <f t="shared" ref="P14" si="7">+IFERROR(P12/O12-1,"n.a.")</f>
        <v>0.11164662336043052</v>
      </c>
      <c r="Q14" s="36">
        <f t="shared" ref="Q14:S14" si="8">+IFERROR(Q12/P12-1,"n.a.")</f>
        <v>8.8578789532284485E-2</v>
      </c>
      <c r="R14" s="36">
        <f t="shared" si="8"/>
        <v>8.4796111835380161E-2</v>
      </c>
      <c r="S14" s="36">
        <f t="shared" si="8"/>
        <v>9.9740986887182581E-2</v>
      </c>
    </row>
    <row r="15" spans="1:22" s="20" customFormat="1" ht="13.5" customHeight="1" x14ac:dyDescent="0.25">
      <c r="A15" s="7"/>
      <c r="B15" s="7"/>
      <c r="C15" s="7"/>
      <c r="D15" s="19" t="s">
        <v>156</v>
      </c>
      <c r="E15" s="13"/>
      <c r="F15" s="13"/>
      <c r="G15" s="40" t="s">
        <v>133</v>
      </c>
      <c r="H15" s="5">
        <v>1700.0119999999999</v>
      </c>
      <c r="I15" s="5">
        <v>1890.252</v>
      </c>
      <c r="J15" s="5">
        <v>2137.02</v>
      </c>
      <c r="K15" s="5">
        <v>2432.973</v>
      </c>
      <c r="L15" s="5">
        <v>2755.1129999999998</v>
      </c>
      <c r="M15" s="5">
        <v>3133.2910000000002</v>
      </c>
      <c r="N15" s="5">
        <v>3518.0940000000001</v>
      </c>
      <c r="O15" s="5">
        <v>4017.721</v>
      </c>
      <c r="P15" s="5">
        <v>4522.759</v>
      </c>
      <c r="Q15" s="5">
        <v>4964.49</v>
      </c>
      <c r="R15" s="5">
        <v>5391.6580000000004</v>
      </c>
      <c r="S15" s="5">
        <v>5849.4530000000004</v>
      </c>
      <c r="T15" s="7"/>
    </row>
    <row r="16" spans="1:22" s="7" customFormat="1" ht="13.5" customHeight="1" x14ac:dyDescent="0.25">
      <c r="D16" s="19" t="s">
        <v>85</v>
      </c>
      <c r="E16" s="13"/>
      <c r="F16" s="13"/>
      <c r="G16" s="22" t="s">
        <v>136</v>
      </c>
      <c r="H16" s="23"/>
      <c r="I16" s="36">
        <f t="shared" ref="I16:R16" si="9">+-I10/I15</f>
        <v>6.8336920156677528E-2</v>
      </c>
      <c r="J16" s="36">
        <f t="shared" si="9"/>
        <v>6.6778972587996366E-2</v>
      </c>
      <c r="K16" s="36">
        <f t="shared" si="9"/>
        <v>6.3037690923820361E-2</v>
      </c>
      <c r="L16" s="36">
        <f t="shared" si="9"/>
        <v>6.2102352970640408E-2</v>
      </c>
      <c r="M16" s="36">
        <f t="shared" si="9"/>
        <v>6.2350416862015048E-2</v>
      </c>
      <c r="N16" s="36">
        <f t="shared" si="9"/>
        <v>6.5290751185158785E-2</v>
      </c>
      <c r="O16" s="36">
        <f t="shared" si="9"/>
        <v>6.4389986263356763E-2</v>
      </c>
      <c r="P16" s="36">
        <f t="shared" si="9"/>
        <v>7.1820762503595703E-2</v>
      </c>
      <c r="Q16" s="36">
        <f t="shared" si="9"/>
        <v>7.5813829819377218E-2</v>
      </c>
      <c r="R16" s="36">
        <f t="shared" si="9"/>
        <v>7.4391587893742506E-2</v>
      </c>
      <c r="S16" s="36">
        <f t="shared" ref="S16" si="10">+-S10/S15</f>
        <v>7.4058206810106858E-2</v>
      </c>
    </row>
    <row r="17" spans="3:22" s="24" customFormat="1" ht="12" customHeight="1" x14ac:dyDescent="0.25">
      <c r="G17" s="41"/>
    </row>
    <row r="18" spans="3:22" s="7" customFormat="1" ht="13.5" customHeight="1" x14ac:dyDescent="0.25">
      <c r="C18" s="46" t="s">
        <v>9</v>
      </c>
      <c r="G18" s="41"/>
      <c r="M18" s="231"/>
      <c r="N18" s="231"/>
      <c r="O18" s="24"/>
      <c r="P18" s="231"/>
      <c r="Q18" s="231"/>
      <c r="R18" s="231"/>
      <c r="S18" s="231"/>
    </row>
    <row r="19" spans="3:22" s="7" customFormat="1" ht="13.5" customHeight="1" x14ac:dyDescent="0.25">
      <c r="D19" s="33" t="s">
        <v>186</v>
      </c>
      <c r="E19" s="12"/>
      <c r="F19" s="12"/>
      <c r="G19" s="39"/>
      <c r="H19" s="12"/>
      <c r="I19" s="12"/>
      <c r="J19" s="12"/>
      <c r="K19" s="12"/>
      <c r="L19" s="12"/>
      <c r="M19" s="12"/>
      <c r="N19" s="12"/>
      <c r="O19" s="12"/>
      <c r="P19" s="12"/>
      <c r="Q19" s="12"/>
      <c r="R19" s="12"/>
      <c r="S19" s="12"/>
    </row>
    <row r="20" spans="3:22" s="7" customFormat="1" ht="13.5" customHeight="1" x14ac:dyDescent="0.25">
      <c r="D20" s="13" t="s">
        <v>93</v>
      </c>
      <c r="E20" s="13"/>
      <c r="F20" s="13"/>
      <c r="G20" s="22" t="s">
        <v>135</v>
      </c>
      <c r="H20" s="25">
        <f t="shared" ref="H20:Q20" si="11">H28*10^3/H15/12</f>
        <v>37.445814107978848</v>
      </c>
      <c r="I20" s="25">
        <f t="shared" si="11"/>
        <v>38.079666979147049</v>
      </c>
      <c r="J20" s="25">
        <f t="shared" si="11"/>
        <v>38.894543180066947</v>
      </c>
      <c r="K20" s="25">
        <f t="shared" si="11"/>
        <v>39.663407690919712</v>
      </c>
      <c r="L20" s="25">
        <f t="shared" si="11"/>
        <v>40.214200530673942</v>
      </c>
      <c r="M20" s="25">
        <f t="shared" si="11"/>
        <v>41.195662962680451</v>
      </c>
      <c r="N20" s="25">
        <f t="shared" si="11"/>
        <v>41.229261260974454</v>
      </c>
      <c r="O20" s="25">
        <f t="shared" si="11"/>
        <v>42.388728170356607</v>
      </c>
      <c r="P20" s="25">
        <f t="shared" si="11"/>
        <v>43.449842599764139</v>
      </c>
      <c r="Q20" s="25">
        <f t="shared" si="11"/>
        <v>44.235728812694425</v>
      </c>
      <c r="R20" s="25">
        <f t="shared" ref="R20:S20" si="12">R28*10^3/R15/12</f>
        <v>45.561263344225466</v>
      </c>
      <c r="S20" s="25">
        <f t="shared" si="12"/>
        <v>46.553783177105053</v>
      </c>
      <c r="U20" s="174"/>
    </row>
    <row r="21" spans="3:22" s="7" customFormat="1" ht="13.5" customHeight="1" x14ac:dyDescent="0.25">
      <c r="D21" s="34" t="s">
        <v>138</v>
      </c>
      <c r="E21" s="13"/>
      <c r="F21" s="19"/>
      <c r="G21" s="42" t="s">
        <v>136</v>
      </c>
      <c r="H21" s="13"/>
      <c r="I21" s="51">
        <f>+IFERROR(I20/H20-1,"n.a.")</f>
        <v>1.692720231266498E-2</v>
      </c>
      <c r="J21" s="51">
        <f>+IFERROR(J20/I20-1,"n.a.")</f>
        <v>2.1399247040845504E-2</v>
      </c>
      <c r="K21" s="51">
        <f t="shared" ref="K21:S21" si="13">+IFERROR(K20/J20-1,"n.a.")</f>
        <v>1.9767927528888007E-2</v>
      </c>
      <c r="L21" s="51">
        <f t="shared" si="13"/>
        <v>1.3886674691351075E-2</v>
      </c>
      <c r="M21" s="51">
        <f t="shared" si="13"/>
        <v>2.4405867058276742E-2</v>
      </c>
      <c r="N21" s="51">
        <f t="shared" si="13"/>
        <v>8.1557853127489643E-4</v>
      </c>
      <c r="O21" s="51">
        <f>+IFERROR(O20/N20-1,"n.a.")</f>
        <v>2.8122427468271205E-2</v>
      </c>
      <c r="P21" s="51">
        <f t="shared" si="13"/>
        <v>2.5032938594972798E-2</v>
      </c>
      <c r="Q21" s="51">
        <f t="shared" si="13"/>
        <v>1.8087205060083544E-2</v>
      </c>
      <c r="R21" s="51">
        <f t="shared" si="13"/>
        <v>2.9965246806347379E-2</v>
      </c>
      <c r="S21" s="51">
        <f t="shared" si="13"/>
        <v>2.1784291304235426E-2</v>
      </c>
    </row>
    <row r="22" spans="3:22" s="7" customFormat="1" ht="13.5" customHeight="1" x14ac:dyDescent="0.25">
      <c r="D22" s="13" t="s">
        <v>139</v>
      </c>
      <c r="E22" s="13"/>
      <c r="F22" s="13"/>
      <c r="G22" s="22" t="s">
        <v>135</v>
      </c>
      <c r="H22" s="25">
        <f t="shared" ref="H22:Q22" si="14">H30*10^3/H15/12</f>
        <v>21.616072906152038</v>
      </c>
      <c r="I22" s="25">
        <f t="shared" si="14"/>
        <v>23.002885329575104</v>
      </c>
      <c r="J22" s="25">
        <f t="shared" si="14"/>
        <v>24.560915043690127</v>
      </c>
      <c r="K22" s="25">
        <f t="shared" si="14"/>
        <v>26.028135125215119</v>
      </c>
      <c r="L22" s="25">
        <f t="shared" si="14"/>
        <v>26.940939748508807</v>
      </c>
      <c r="M22" s="25">
        <f t="shared" si="14"/>
        <v>28.60006725622782</v>
      </c>
      <c r="N22" s="25">
        <f t="shared" si="14"/>
        <v>29.745604674955626</v>
      </c>
      <c r="O22" s="25">
        <f t="shared" si="14"/>
        <v>30.643885758451955</v>
      </c>
      <c r="P22" s="25">
        <f t="shared" si="14"/>
        <v>31.218683846150842</v>
      </c>
      <c r="Q22" s="25">
        <f t="shared" si="14"/>
        <v>31.64658739702702</v>
      </c>
      <c r="R22" s="25">
        <f t="shared" ref="R22:S22" si="15">R30*10^3/R15/12</f>
        <v>33.104968205822153</v>
      </c>
      <c r="S22" s="25">
        <f t="shared" si="15"/>
        <v>34.320872965956532</v>
      </c>
      <c r="U22" s="174"/>
    </row>
    <row r="23" spans="3:22" s="7" customFormat="1" ht="13.5" customHeight="1" x14ac:dyDescent="0.25">
      <c r="D23" s="34" t="s">
        <v>138</v>
      </c>
      <c r="E23" s="13"/>
      <c r="F23" s="19"/>
      <c r="G23" s="42" t="s">
        <v>136</v>
      </c>
      <c r="H23" s="13"/>
      <c r="I23" s="51">
        <f>+IFERROR(I22/H22-1,"n.a.")</f>
        <v>6.4156538953399567E-2</v>
      </c>
      <c r="J23" s="51">
        <f>+IFERROR(J22/I22-1,"n.a.")</f>
        <v>6.7731925442928942E-2</v>
      </c>
      <c r="K23" s="51">
        <f t="shared" ref="K23" si="16">+IFERROR(K22/J22-1,"n.a.")</f>
        <v>5.9738005644945691E-2</v>
      </c>
      <c r="L23" s="51">
        <f t="shared" ref="L23" si="17">+IFERROR(L22/K22-1,"n.a.")</f>
        <v>3.5069920257536857E-2</v>
      </c>
      <c r="M23" s="51">
        <f t="shared" ref="M23" si="18">+IFERROR(M22/L22-1,"n.a.")</f>
        <v>6.1583876553929384E-2</v>
      </c>
      <c r="N23" s="51">
        <f t="shared" ref="N23" si="19">+IFERROR(N22/M22-1,"n.a.")</f>
        <v>4.0053661708727484E-2</v>
      </c>
      <c r="O23" s="51">
        <f>+IFERROR(O22/N22-1,"n.a.")</f>
        <v>3.0198783763593751E-2</v>
      </c>
      <c r="P23" s="51">
        <f t="shared" ref="P23" si="20">+IFERROR(P22/O22-1,"n.a.")</f>
        <v>1.8757349907570164E-2</v>
      </c>
      <c r="Q23" s="51">
        <f t="shared" ref="Q23:S23" si="21">+IFERROR(Q22/P22-1,"n.a.")</f>
        <v>1.3706649293254491E-2</v>
      </c>
      <c r="R23" s="51">
        <f t="shared" si="21"/>
        <v>4.6083351436879916E-2</v>
      </c>
      <c r="S23" s="51">
        <f t="shared" si="21"/>
        <v>3.6728769910751247E-2</v>
      </c>
    </row>
    <row r="24" spans="3:22" s="20" customFormat="1" ht="13.5" customHeight="1" x14ac:dyDescent="0.25">
      <c r="D24" s="13" t="s">
        <v>236</v>
      </c>
      <c r="E24" s="13"/>
      <c r="F24" s="13"/>
      <c r="G24" s="22" t="s">
        <v>134</v>
      </c>
      <c r="H24" s="17">
        <f>+H12*H20*12/1000</f>
        <v>803.63465204951501</v>
      </c>
      <c r="I24" s="17">
        <f>+I12*I20*12/1000</f>
        <v>921.46229154948662</v>
      </c>
      <c r="J24" s="17">
        <f t="shared" ref="J24:S24" si="22">+J12*J20*12/1000</f>
        <v>1070.6857175192558</v>
      </c>
      <c r="K24" s="17">
        <f t="shared" si="22"/>
        <v>1230.8934106543722</v>
      </c>
      <c r="L24" s="17">
        <f t="shared" si="22"/>
        <v>1414.2946661744911</v>
      </c>
      <c r="M24" s="17">
        <f t="shared" si="22"/>
        <v>1654.4402350218986</v>
      </c>
      <c r="N24" s="17">
        <f t="shared" si="22"/>
        <v>1862.2160613232618</v>
      </c>
      <c r="O24" s="17">
        <f t="shared" si="22"/>
        <v>2174.4537561396123</v>
      </c>
      <c r="P24" s="17">
        <f t="shared" si="22"/>
        <v>2477.7344000257367</v>
      </c>
      <c r="Q24" s="17">
        <f t="shared" si="22"/>
        <v>2745.9940882966835</v>
      </c>
      <c r="R24" s="17">
        <f t="shared" si="22"/>
        <v>3068.1054970780788</v>
      </c>
      <c r="S24" s="17">
        <f t="shared" si="22"/>
        <v>3447.6242099902333</v>
      </c>
      <c r="V24" s="177"/>
    </row>
    <row r="25" spans="3:22" s="7" customFormat="1" ht="13.5" customHeight="1" x14ac:dyDescent="0.25">
      <c r="D25" s="34" t="s">
        <v>138</v>
      </c>
      <c r="E25" s="13"/>
      <c r="F25" s="13"/>
      <c r="G25" s="42" t="s">
        <v>136</v>
      </c>
      <c r="H25" s="13"/>
      <c r="I25" s="51">
        <f t="shared" ref="I25:S25" si="23">+IFERROR(I24/H24-1,"n.a.")</f>
        <v>0.14661841571847978</v>
      </c>
      <c r="J25" s="51">
        <f t="shared" si="23"/>
        <v>0.16194197780881758</v>
      </c>
      <c r="K25" s="51">
        <f t="shared" si="23"/>
        <v>0.14963092391510791</v>
      </c>
      <c r="L25" s="51">
        <f t="shared" si="23"/>
        <v>0.14899848673543414</v>
      </c>
      <c r="M25" s="51">
        <f t="shared" si="23"/>
        <v>0.1697988224030953</v>
      </c>
      <c r="N25" s="51">
        <f t="shared" si="23"/>
        <v>0.1255867827093875</v>
      </c>
      <c r="O25" s="51">
        <f>+IFERROR(O24/N24-1,"n.a.")</f>
        <v>0.16766996123665656</v>
      </c>
      <c r="P25" s="51">
        <f t="shared" si="23"/>
        <v>0.13947440502232133</v>
      </c>
      <c r="Q25" s="51">
        <f t="shared" si="23"/>
        <v>0.1082681373226122</v>
      </c>
      <c r="R25" s="51">
        <f t="shared" si="23"/>
        <v>0.11730229506109335</v>
      </c>
      <c r="S25" s="51">
        <f t="shared" si="23"/>
        <v>0.12369806490474033</v>
      </c>
    </row>
    <row r="26" spans="3:22" s="7" customFormat="1" ht="12" customHeight="1" x14ac:dyDescent="0.25">
      <c r="D26" s="99"/>
      <c r="F26" s="32"/>
      <c r="G26" s="100"/>
      <c r="J26" s="101"/>
      <c r="K26" s="78"/>
      <c r="L26" s="78"/>
      <c r="M26" s="78"/>
      <c r="N26" s="199"/>
      <c r="O26" s="199"/>
      <c r="P26" s="199"/>
      <c r="Q26" s="199"/>
      <c r="R26" s="199"/>
      <c r="S26" s="199"/>
      <c r="U26" s="174"/>
    </row>
    <row r="27" spans="3:22" s="7" customFormat="1" ht="13.5" customHeight="1" x14ac:dyDescent="0.25">
      <c r="D27" s="33" t="s">
        <v>143</v>
      </c>
      <c r="E27" s="12"/>
      <c r="F27" s="12"/>
      <c r="G27" s="39"/>
      <c r="H27" s="12"/>
      <c r="I27" s="12"/>
      <c r="J27" s="12"/>
      <c r="K27" s="12"/>
      <c r="L27" s="12"/>
      <c r="M27" s="12"/>
      <c r="N27" s="12"/>
      <c r="O27" s="12"/>
      <c r="P27" s="12"/>
      <c r="Q27" s="12"/>
      <c r="R27" s="12"/>
      <c r="S27" s="12"/>
    </row>
    <row r="28" spans="3:22" s="20" customFormat="1" ht="13.5" customHeight="1" x14ac:dyDescent="0.25">
      <c r="D28" s="13" t="s">
        <v>158</v>
      </c>
      <c r="E28" s="13"/>
      <c r="F28" s="13"/>
      <c r="G28" s="22" t="s">
        <v>134</v>
      </c>
      <c r="H28" s="5">
        <v>763.9</v>
      </c>
      <c r="I28" s="5">
        <v>863.76199999999994</v>
      </c>
      <c r="J28" s="5">
        <v>997.42100000000005</v>
      </c>
      <c r="K28" s="5">
        <v>1158</v>
      </c>
      <c r="L28" s="5">
        <v>1329.5360000000001</v>
      </c>
      <c r="M28" s="5">
        <v>1548.9359999999999</v>
      </c>
      <c r="N28" s="5">
        <v>1740.5809999999999</v>
      </c>
      <c r="O28" s="5">
        <v>2043.673</v>
      </c>
      <c r="P28" s="5">
        <v>2358.1579999999999</v>
      </c>
      <c r="Q28" s="5">
        <v>2635.2939999999999</v>
      </c>
      <c r="R28" s="5">
        <v>2947.8090000000002</v>
      </c>
      <c r="S28" s="5">
        <v>3267.77</v>
      </c>
    </row>
    <row r="29" spans="3:22" s="7" customFormat="1" ht="13.5" customHeight="1" x14ac:dyDescent="0.25">
      <c r="D29" s="34" t="s">
        <v>138</v>
      </c>
      <c r="E29" s="19"/>
      <c r="F29" s="19"/>
      <c r="G29" s="42" t="s">
        <v>136</v>
      </c>
      <c r="H29" s="13"/>
      <c r="I29" s="51">
        <f t="shared" ref="I29:S29" si="24">+IFERROR(I28/H28-1,"n.a.")</f>
        <v>0.13072653488676522</v>
      </c>
      <c r="J29" s="51">
        <f t="shared" si="24"/>
        <v>0.15474054195484421</v>
      </c>
      <c r="K29" s="51">
        <f t="shared" si="24"/>
        <v>0.16099420405225073</v>
      </c>
      <c r="L29" s="51">
        <f t="shared" si="24"/>
        <v>0.14813126079447336</v>
      </c>
      <c r="M29" s="51">
        <f t="shared" si="24"/>
        <v>0.16501997689419445</v>
      </c>
      <c r="N29" s="51">
        <f t="shared" si="24"/>
        <v>0.12372686799196342</v>
      </c>
      <c r="O29" s="51">
        <f>+IFERROR(O28/N28-1,"n.a.")</f>
        <v>0.1741326603013591</v>
      </c>
      <c r="P29" s="51">
        <f t="shared" si="24"/>
        <v>0.15388225024257784</v>
      </c>
      <c r="Q29" s="51">
        <f t="shared" si="24"/>
        <v>0.11752223557539399</v>
      </c>
      <c r="R29" s="51">
        <f t="shared" si="24"/>
        <v>0.11858828654412013</v>
      </c>
      <c r="S29" s="51">
        <f t="shared" si="24"/>
        <v>0.10854197134210519</v>
      </c>
    </row>
    <row r="30" spans="3:22" s="20" customFormat="1" ht="13.5" customHeight="1" x14ac:dyDescent="0.25">
      <c r="D30" s="13" t="s">
        <v>10</v>
      </c>
      <c r="E30" s="13"/>
      <c r="F30" s="13"/>
      <c r="G30" s="22" t="s">
        <v>134</v>
      </c>
      <c r="H30" s="5">
        <v>440.971</v>
      </c>
      <c r="I30" s="5">
        <v>521.77499999999998</v>
      </c>
      <c r="J30" s="5">
        <v>629.846</v>
      </c>
      <c r="K30" s="5">
        <v>759.90899999999999</v>
      </c>
      <c r="L30" s="5">
        <v>890.70399999999995</v>
      </c>
      <c r="M30" s="5">
        <v>1075.348</v>
      </c>
      <c r="N30" s="5">
        <v>1255.7739999999999</v>
      </c>
      <c r="O30" s="5">
        <v>1477.423</v>
      </c>
      <c r="P30" s="5">
        <v>1694.335</v>
      </c>
      <c r="Q30" s="5">
        <v>1885.31</v>
      </c>
      <c r="R30" s="5">
        <v>2141.8879999999999</v>
      </c>
      <c r="S30" s="5">
        <v>2409.1</v>
      </c>
    </row>
    <row r="31" spans="3:22" s="7" customFormat="1" ht="13.5" customHeight="1" x14ac:dyDescent="0.25">
      <c r="D31" s="34" t="s">
        <v>140</v>
      </c>
      <c r="E31" s="13"/>
      <c r="F31" s="13"/>
      <c r="G31" s="42" t="s">
        <v>136</v>
      </c>
      <c r="H31" s="13"/>
      <c r="I31" s="45">
        <f t="shared" ref="I31:R31" si="25">+IFERROR(I30/I28,"n.a.")</f>
        <v>0.60407264964191532</v>
      </c>
      <c r="J31" s="51">
        <f t="shared" si="25"/>
        <v>0.6314745729235699</v>
      </c>
      <c r="K31" s="51">
        <f t="shared" si="25"/>
        <v>0.6562253886010363</v>
      </c>
      <c r="L31" s="51">
        <f t="shared" si="25"/>
        <v>0.66993597766438806</v>
      </c>
      <c r="M31" s="51">
        <f t="shared" si="25"/>
        <v>0.69424947189554642</v>
      </c>
      <c r="N31" s="51">
        <f t="shared" si="25"/>
        <v>0.72146829133490487</v>
      </c>
      <c r="O31" s="51">
        <f t="shared" si="25"/>
        <v>0.72292534079571436</v>
      </c>
      <c r="P31" s="51">
        <f t="shared" si="25"/>
        <v>0.718499354156931</v>
      </c>
      <c r="Q31" s="51">
        <f t="shared" si="25"/>
        <v>0.71540784443785022</v>
      </c>
      <c r="R31" s="51">
        <f t="shared" si="25"/>
        <v>0.72660338576888794</v>
      </c>
      <c r="S31" s="51">
        <f t="shared" ref="S31" si="26">+IFERROR(S30/S28,"n.a.")</f>
        <v>0.73723058844410716</v>
      </c>
    </row>
    <row r="32" spans="3:22" s="7" customFormat="1" ht="13.5" customHeight="1" x14ac:dyDescent="0.25">
      <c r="D32" s="13" t="s">
        <v>237</v>
      </c>
      <c r="E32" s="13"/>
      <c r="F32" s="13"/>
      <c r="G32" s="22" t="s">
        <v>134</v>
      </c>
      <c r="H32" s="13"/>
      <c r="I32" s="44">
        <v>-60.5</v>
      </c>
      <c r="J32" s="44">
        <v>-75.7</v>
      </c>
      <c r="K32" s="44">
        <v>-40.151000000000003</v>
      </c>
      <c r="L32" s="44">
        <v>-47.540999999999997</v>
      </c>
      <c r="M32" s="44">
        <v>-52.026000000000003</v>
      </c>
      <c r="N32" s="44">
        <v>-51.5</v>
      </c>
      <c r="O32" s="44">
        <v>-68.658000000000001</v>
      </c>
      <c r="P32" s="44">
        <v>-94.096000000000004</v>
      </c>
      <c r="Q32" s="44">
        <v>-117.79300000000001</v>
      </c>
      <c r="R32" s="44">
        <v>-155.066</v>
      </c>
      <c r="S32" s="44">
        <v>-191.55799999999999</v>
      </c>
      <c r="U32" s="20"/>
      <c r="V32" s="27"/>
    </row>
    <row r="33" spans="3:22" s="7" customFormat="1" ht="13.5" customHeight="1" x14ac:dyDescent="0.25">
      <c r="D33" s="34" t="s">
        <v>270</v>
      </c>
      <c r="E33" s="13"/>
      <c r="F33" s="13"/>
      <c r="G33" s="42" t="s">
        <v>136</v>
      </c>
      <c r="H33" s="13"/>
      <c r="I33" s="45">
        <f t="shared" ref="I33:R33" si="27">+IFERROR(-I32/I28,"n.a.")</f>
        <v>7.0042442246822628E-2</v>
      </c>
      <c r="J33" s="51">
        <f t="shared" si="27"/>
        <v>7.5895735100825021E-2</v>
      </c>
      <c r="K33" s="51">
        <f t="shared" si="27"/>
        <v>3.4672711571675306E-2</v>
      </c>
      <c r="L33" s="51">
        <f t="shared" si="27"/>
        <v>3.5757587609511886E-2</v>
      </c>
      <c r="M33" s="51">
        <f t="shared" si="27"/>
        <v>3.3588217976727251E-2</v>
      </c>
      <c r="N33" s="51">
        <f t="shared" si="27"/>
        <v>2.9587821537750903E-2</v>
      </c>
      <c r="O33" s="51">
        <f t="shared" si="27"/>
        <v>3.3595394175095529E-2</v>
      </c>
      <c r="P33" s="51">
        <f t="shared" si="27"/>
        <v>3.9902330547825889E-2</v>
      </c>
      <c r="Q33" s="51">
        <f t="shared" si="27"/>
        <v>4.4698238602599943E-2</v>
      </c>
      <c r="R33" s="51">
        <f t="shared" si="27"/>
        <v>5.2603815240403973E-2</v>
      </c>
      <c r="S33" s="51">
        <f t="shared" ref="S33" si="28">+IFERROR(-S32/S28,"n.a.")</f>
        <v>5.8620404740847731E-2</v>
      </c>
    </row>
    <row r="34" spans="3:22" s="7" customFormat="1" ht="12" customHeight="1" x14ac:dyDescent="0.25">
      <c r="G34" s="41"/>
      <c r="V34" s="302"/>
    </row>
    <row r="35" spans="3:22" s="7" customFormat="1" ht="13.5" customHeight="1" x14ac:dyDescent="0.25">
      <c r="C35" s="46" t="s">
        <v>11</v>
      </c>
      <c r="G35" s="41"/>
    </row>
    <row r="36" spans="3:22" s="7" customFormat="1" ht="13.5" customHeight="1" x14ac:dyDescent="0.25">
      <c r="D36" s="33" t="s">
        <v>186</v>
      </c>
      <c r="E36" s="12"/>
      <c r="F36" s="12"/>
      <c r="G36" s="39"/>
      <c r="H36" s="12"/>
      <c r="I36" s="12"/>
      <c r="J36" s="12"/>
      <c r="K36" s="12"/>
      <c r="L36" s="12"/>
      <c r="M36" s="12"/>
      <c r="N36" s="12"/>
      <c r="O36" s="12"/>
      <c r="P36" s="12"/>
      <c r="Q36" s="12"/>
      <c r="R36" s="12"/>
      <c r="S36" s="12"/>
    </row>
    <row r="37" spans="3:22" s="7" customFormat="1" ht="13.5" customHeight="1" x14ac:dyDescent="0.25">
      <c r="D37" s="13" t="s">
        <v>145</v>
      </c>
      <c r="E37" s="13"/>
      <c r="F37" s="13"/>
      <c r="G37" s="22" t="s">
        <v>135</v>
      </c>
      <c r="H37" s="21"/>
      <c r="I37" s="17">
        <f t="shared" ref="I37:R37" si="29">+I45*1000/I9</f>
        <v>479.93802148502073</v>
      </c>
      <c r="J37" s="17">
        <f t="shared" si="29"/>
        <v>520.40515428355229</v>
      </c>
      <c r="K37" s="17">
        <f t="shared" si="29"/>
        <v>482.16117374404973</v>
      </c>
      <c r="L37" s="17">
        <f t="shared" si="29"/>
        <v>517.47591268055794</v>
      </c>
      <c r="M37" s="17">
        <f t="shared" si="29"/>
        <v>538.33910498739613</v>
      </c>
      <c r="N37" s="17">
        <f t="shared" si="29"/>
        <v>522.67935424434097</v>
      </c>
      <c r="O37" s="17">
        <f t="shared" si="29"/>
        <v>485.31737317482327</v>
      </c>
      <c r="P37" s="17">
        <f>+P45*1000/P9</f>
        <v>481.18060386636051</v>
      </c>
      <c r="Q37" s="17">
        <f t="shared" si="29"/>
        <v>454.36792623214001</v>
      </c>
      <c r="R37" s="17">
        <f t="shared" si="29"/>
        <v>437.47514129272423</v>
      </c>
      <c r="S37" s="17">
        <f t="shared" ref="S37" si="30">+S45*1000/S9</f>
        <v>415.06229544266893</v>
      </c>
    </row>
    <row r="38" spans="3:22" s="7" customFormat="1" ht="13.5" customHeight="1" x14ac:dyDescent="0.25">
      <c r="D38" s="13" t="s">
        <v>146</v>
      </c>
      <c r="E38" s="13"/>
      <c r="F38" s="13"/>
      <c r="G38" s="22" t="s">
        <v>135</v>
      </c>
      <c r="H38" s="21"/>
      <c r="I38" s="17">
        <f t="shared" ref="I38:R38" si="31">+(I49-I45)*1000/I9</f>
        <v>-1628.6086601360155</v>
      </c>
      <c r="J38" s="17">
        <f t="shared" si="31"/>
        <v>-1696.3067644407843</v>
      </c>
      <c r="K38" s="17">
        <f t="shared" si="31"/>
        <v>-1649.4142424042557</v>
      </c>
      <c r="L38" s="17">
        <f t="shared" si="31"/>
        <v>-1737.4967030239086</v>
      </c>
      <c r="M38" s="17">
        <f t="shared" si="31"/>
        <v>-1746.7746077756203</v>
      </c>
      <c r="N38" s="17">
        <f t="shared" si="31"/>
        <v>-1718.1264800628196</v>
      </c>
      <c r="O38" s="17">
        <f t="shared" si="31"/>
        <v>-1742.5943660397907</v>
      </c>
      <c r="P38" s="17">
        <f t="shared" si="31"/>
        <v>-1888.3490546043001</v>
      </c>
      <c r="Q38" s="17">
        <f t="shared" si="31"/>
        <v>-1869.7736895970463</v>
      </c>
      <c r="R38" s="17">
        <f t="shared" si="31"/>
        <v>-1875.877944044985</v>
      </c>
      <c r="S38" s="17">
        <f>+(S49-S45)*1000/S9</f>
        <v>-1928.9011432290952</v>
      </c>
    </row>
    <row r="39" spans="3:22" s="7" customFormat="1" ht="13.5" customHeight="1" x14ac:dyDescent="0.25">
      <c r="D39" s="52" t="s">
        <v>172</v>
      </c>
      <c r="E39" s="13"/>
      <c r="F39" s="13"/>
      <c r="G39" s="42" t="s">
        <v>136</v>
      </c>
      <c r="H39" s="21"/>
      <c r="I39" s="55">
        <f t="shared" ref="I39:R39" si="32">+(I48/(I48+I47-I46-I45))</f>
        <v>0.37981357373302205</v>
      </c>
      <c r="J39" s="55">
        <f t="shared" si="32"/>
        <v>0.39759631668592488</v>
      </c>
      <c r="K39" s="55">
        <f t="shared" si="32"/>
        <v>0.42408398422290133</v>
      </c>
      <c r="L39" s="55">
        <f t="shared" si="32"/>
        <v>0.38945976238014524</v>
      </c>
      <c r="M39" s="55">
        <f t="shared" si="32"/>
        <v>0.39369942983036571</v>
      </c>
      <c r="N39" s="55">
        <f t="shared" si="32"/>
        <v>0.40609044804774763</v>
      </c>
      <c r="O39" s="55">
        <f t="shared" si="32"/>
        <v>0.40609121966336431</v>
      </c>
      <c r="P39" s="55">
        <f t="shared" si="32"/>
        <v>0.38447575200721884</v>
      </c>
      <c r="Q39" s="55">
        <f t="shared" si="32"/>
        <v>0.38657277548457408</v>
      </c>
      <c r="R39" s="55">
        <f t="shared" si="32"/>
        <v>0.3676622978481901</v>
      </c>
      <c r="S39" s="55">
        <f>+(S48/(S48+S47-S46-S45))</f>
        <v>0.35443989309903157</v>
      </c>
    </row>
    <row r="40" spans="3:22" s="7" customFormat="1" ht="13.5" customHeight="1" x14ac:dyDescent="0.25">
      <c r="D40" s="13" t="s">
        <v>147</v>
      </c>
      <c r="E40" s="13"/>
      <c r="F40" s="13"/>
      <c r="G40" s="22" t="s">
        <v>135</v>
      </c>
      <c r="H40" s="21"/>
      <c r="I40" s="17">
        <f t="shared" ref="I40:Q40" si="33">+I37+I38</f>
        <v>-1148.6706386509948</v>
      </c>
      <c r="J40" s="17">
        <f t="shared" si="33"/>
        <v>-1175.901610157232</v>
      </c>
      <c r="K40" s="17">
        <f t="shared" si="33"/>
        <v>-1167.2530686602058</v>
      </c>
      <c r="L40" s="17">
        <f t="shared" si="33"/>
        <v>-1220.0207903433507</v>
      </c>
      <c r="M40" s="17">
        <f t="shared" si="33"/>
        <v>-1208.4355027882243</v>
      </c>
      <c r="N40" s="17">
        <f t="shared" si="33"/>
        <v>-1195.4471258184785</v>
      </c>
      <c r="O40" s="17">
        <f t="shared" si="33"/>
        <v>-1257.2769928649673</v>
      </c>
      <c r="P40" s="17">
        <f t="shared" si="33"/>
        <v>-1407.1684507379396</v>
      </c>
      <c r="Q40" s="17">
        <f t="shared" si="33"/>
        <v>-1415.4057633649063</v>
      </c>
      <c r="R40" s="17">
        <f t="shared" ref="R40:S40" si="34">+R37+R38</f>
        <v>-1438.4028027522609</v>
      </c>
      <c r="S40" s="17">
        <f t="shared" si="34"/>
        <v>-1513.8388477864262</v>
      </c>
      <c r="U40" s="174"/>
      <c r="V40" s="174"/>
    </row>
    <row r="41" spans="3:22" s="7" customFormat="1" ht="13.5" customHeight="1" x14ac:dyDescent="0.25">
      <c r="D41" s="13" t="s">
        <v>238</v>
      </c>
      <c r="E41" s="13"/>
      <c r="F41" s="13"/>
      <c r="G41" s="22" t="s">
        <v>141</v>
      </c>
      <c r="H41" s="13"/>
      <c r="I41" s="173">
        <f t="shared" ref="I41:R41" si="35">+(-I40/(I22*12))</f>
        <v>4.1613281051244702</v>
      </c>
      <c r="J41" s="173">
        <f t="shared" si="35"/>
        <v>3.9897455234108139</v>
      </c>
      <c r="K41" s="173">
        <f t="shared" si="35"/>
        <v>3.7371516855536999</v>
      </c>
      <c r="L41" s="173">
        <f t="shared" si="35"/>
        <v>3.7737510326048151</v>
      </c>
      <c r="M41" s="173">
        <f t="shared" si="35"/>
        <v>3.5210741871160018</v>
      </c>
      <c r="N41" s="173">
        <f t="shared" si="35"/>
        <v>3.3490861896003854</v>
      </c>
      <c r="O41" s="173">
        <f t="shared" si="35"/>
        <v>3.4190534309066725</v>
      </c>
      <c r="P41" s="173">
        <f t="shared" si="35"/>
        <v>3.756213366949908</v>
      </c>
      <c r="Q41" s="173">
        <f t="shared" si="35"/>
        <v>3.7271153063249245</v>
      </c>
      <c r="R41" s="173">
        <f t="shared" si="35"/>
        <v>3.620813029757695</v>
      </c>
      <c r="S41" s="173">
        <f t="shared" ref="S41" si="36">+(-S40/(S22*12))</f>
        <v>3.6757001327055145</v>
      </c>
    </row>
    <row r="42" spans="3:22" s="7" customFormat="1" ht="13.5" customHeight="1" x14ac:dyDescent="0.25">
      <c r="D42" s="13" t="s">
        <v>295</v>
      </c>
      <c r="E42" s="13"/>
      <c r="F42" s="13"/>
      <c r="G42" s="22" t="s">
        <v>136</v>
      </c>
      <c r="H42" s="13"/>
      <c r="I42" s="281">
        <f t="shared" ref="I42:R42" si="37">+-I49/(I30+I32)</f>
        <v>0.76821418893284921</v>
      </c>
      <c r="J42" s="281">
        <f t="shared" si="37"/>
        <v>0.76279355981997521</v>
      </c>
      <c r="K42" s="281">
        <f t="shared" si="37"/>
        <v>0.71305355411124294</v>
      </c>
      <c r="L42" s="281">
        <f t="shared" si="37"/>
        <v>0.74608586951751898</v>
      </c>
      <c r="M42" s="281">
        <f t="shared" si="37"/>
        <v>0.7219057149167124</v>
      </c>
      <c r="N42" s="281">
        <f t="shared" si="37"/>
        <v>0.64219023245540474</v>
      </c>
      <c r="O42" s="281">
        <f t="shared" si="37"/>
        <v>0.68682782437099166</v>
      </c>
      <c r="P42" s="281">
        <f t="shared" si="37"/>
        <v>0.70532401722492699</v>
      </c>
      <c r="Q42" s="281">
        <f t="shared" si="37"/>
        <v>0.63847759314337571</v>
      </c>
      <c r="R42" s="281">
        <f t="shared" si="37"/>
        <v>0.60795229768947601</v>
      </c>
      <c r="S42" s="281">
        <f t="shared" ref="S42" si="38">+-S49/(S30+S32)</f>
        <v>0.59570461348646386</v>
      </c>
    </row>
    <row r="43" spans="3:22" s="7" customFormat="1" ht="12" customHeight="1" x14ac:dyDescent="0.25">
      <c r="D43" s="261"/>
      <c r="F43" s="262"/>
      <c r="G43" s="100"/>
      <c r="J43" s="263"/>
      <c r="K43" s="263"/>
      <c r="L43" s="263"/>
      <c r="M43" s="263"/>
      <c r="N43" s="263"/>
      <c r="O43" s="263"/>
      <c r="P43" s="263"/>
      <c r="Q43" s="263"/>
      <c r="R43" s="263"/>
      <c r="S43" s="263"/>
    </row>
    <row r="44" spans="3:22" s="7" customFormat="1" ht="13.5" customHeight="1" x14ac:dyDescent="0.25">
      <c r="D44" s="33" t="s">
        <v>144</v>
      </c>
      <c r="E44" s="12"/>
      <c r="F44" s="12"/>
      <c r="G44" s="39"/>
      <c r="H44" s="12"/>
      <c r="I44" s="12"/>
      <c r="J44" s="12"/>
      <c r="K44" s="12"/>
      <c r="L44" s="12"/>
      <c r="M44" s="12"/>
      <c r="N44" s="12"/>
      <c r="O44" s="12"/>
      <c r="P44" s="12"/>
      <c r="Q44" s="12"/>
      <c r="R44" s="230"/>
      <c r="S44" s="230"/>
    </row>
    <row r="45" spans="3:22" s="20" customFormat="1" ht="13.5" customHeight="1" x14ac:dyDescent="0.25">
      <c r="D45" s="13" t="s">
        <v>159</v>
      </c>
      <c r="E45" s="13"/>
      <c r="F45" s="13"/>
      <c r="G45" s="22" t="s">
        <v>134</v>
      </c>
      <c r="H45" s="44">
        <v>120.2</v>
      </c>
      <c r="I45" s="44">
        <v>148.05799999999999</v>
      </c>
      <c r="J45" s="44">
        <v>187.06899999999999</v>
      </c>
      <c r="K45" s="44">
        <v>212</v>
      </c>
      <c r="L45" s="44">
        <v>266.82299999999998</v>
      </c>
      <c r="M45" s="44">
        <v>329.09800000000001</v>
      </c>
      <c r="N45" s="44">
        <v>338.13799999999998</v>
      </c>
      <c r="O45" s="44">
        <v>373.49200000000002</v>
      </c>
      <c r="P45" s="44">
        <v>385.95400000000001</v>
      </c>
      <c r="Q45" s="44">
        <v>362.27300000000002</v>
      </c>
      <c r="R45" s="44">
        <v>367.36799999999999</v>
      </c>
      <c r="S45" s="44">
        <v>362.19</v>
      </c>
    </row>
    <row r="46" spans="3:22" s="20" customFormat="1" ht="13.5" hidden="1" customHeight="1" outlineLevel="1" x14ac:dyDescent="0.25">
      <c r="D46" s="13" t="s">
        <v>457</v>
      </c>
      <c r="E46" s="13"/>
      <c r="F46" s="13"/>
      <c r="G46" s="22" t="s">
        <v>134</v>
      </c>
      <c r="H46" s="44"/>
      <c r="I46" s="44">
        <v>6.8470000000000004</v>
      </c>
      <c r="J46" s="44">
        <v>7.2850000000000001</v>
      </c>
      <c r="K46" s="44">
        <v>6.7210000000000001</v>
      </c>
      <c r="L46" s="44">
        <v>6.1340000000000003</v>
      </c>
      <c r="M46" s="44">
        <v>5.1740000000000004</v>
      </c>
      <c r="N46" s="44">
        <v>0</v>
      </c>
      <c r="O46" s="44">
        <v>4.5380000000000003</v>
      </c>
      <c r="P46" s="44">
        <v>3.629</v>
      </c>
      <c r="Q46" s="44">
        <v>2.9929999999999999</v>
      </c>
      <c r="R46" s="44">
        <v>3.5030000000000001</v>
      </c>
      <c r="S46" s="44">
        <v>3.9790000000000001</v>
      </c>
    </row>
    <row r="47" spans="3:22" s="20" customFormat="1" ht="13.5" customHeight="1" collapsed="1" x14ac:dyDescent="0.25">
      <c r="D47" s="13" t="s">
        <v>12</v>
      </c>
      <c r="E47" s="13"/>
      <c r="F47" s="13"/>
      <c r="G47" s="22" t="s">
        <v>134</v>
      </c>
      <c r="H47" s="44">
        <v>-137.202</v>
      </c>
      <c r="I47" s="44">
        <v>-160.93299999999999</v>
      </c>
      <c r="J47" s="44">
        <v>-177.36099999999999</v>
      </c>
      <c r="K47" s="44">
        <v>-202.81899999999999</v>
      </c>
      <c r="L47" s="44">
        <v>-277.76799999999997</v>
      </c>
      <c r="M47" s="44">
        <v>-316.29700000000003</v>
      </c>
      <c r="N47" s="44">
        <v>-321.99900000000002</v>
      </c>
      <c r="O47" s="44">
        <v>-421.13900000000001</v>
      </c>
      <c r="P47" s="44">
        <v>-544.94899999999996</v>
      </c>
      <c r="Q47" s="44">
        <v>-551.06299999999999</v>
      </c>
      <c r="R47" s="44">
        <v>-627.44100000000003</v>
      </c>
      <c r="S47" s="44">
        <v>-723</v>
      </c>
    </row>
    <row r="48" spans="3:22" s="7" customFormat="1" ht="13.5" customHeight="1" x14ac:dyDescent="0.25">
      <c r="D48" s="13" t="s">
        <v>142</v>
      </c>
      <c r="E48" s="13"/>
      <c r="F48" s="13"/>
      <c r="G48" s="22" t="s">
        <v>134</v>
      </c>
      <c r="H48" s="13"/>
      <c r="I48" s="44">
        <v>-193.42500000000001</v>
      </c>
      <c r="J48" s="44">
        <v>-245.33799999999999</v>
      </c>
      <c r="K48" s="44">
        <v>-310.40699999999998</v>
      </c>
      <c r="L48" s="44">
        <v>-351.30399999999997</v>
      </c>
      <c r="M48" s="44">
        <v>-422.44499999999999</v>
      </c>
      <c r="N48" s="44">
        <v>-451.37400000000002</v>
      </c>
      <c r="O48" s="44">
        <v>-546.44000000000005</v>
      </c>
      <c r="P48" s="44">
        <v>-583.73800000000006</v>
      </c>
      <c r="Q48" s="44">
        <v>-577.45699999999999</v>
      </c>
      <c r="R48" s="44">
        <v>-580.452</v>
      </c>
      <c r="S48" s="44">
        <v>-598</v>
      </c>
    </row>
    <row r="49" spans="3:22" s="20" customFormat="1" ht="13.5" customHeight="1" x14ac:dyDescent="0.25">
      <c r="D49" s="13" t="s">
        <v>401</v>
      </c>
      <c r="E49" s="13"/>
      <c r="F49" s="13"/>
      <c r="G49" s="22" t="s">
        <v>134</v>
      </c>
      <c r="H49" s="23"/>
      <c r="I49" s="17">
        <f t="shared" ref="I49:R49" si="39">I47+I48</f>
        <v>-354.358</v>
      </c>
      <c r="J49" s="17">
        <f t="shared" si="39"/>
        <v>-422.69899999999996</v>
      </c>
      <c r="K49" s="17">
        <f t="shared" si="39"/>
        <v>-513.226</v>
      </c>
      <c r="L49" s="17">
        <f t="shared" si="39"/>
        <v>-629.07199999999989</v>
      </c>
      <c r="M49" s="17">
        <f t="shared" si="39"/>
        <v>-738.74199999999996</v>
      </c>
      <c r="N49" s="17">
        <f t="shared" si="39"/>
        <v>-773.37300000000005</v>
      </c>
      <c r="O49" s="17">
        <f t="shared" si="39"/>
        <v>-967.57900000000006</v>
      </c>
      <c r="P49" s="17">
        <f t="shared" si="39"/>
        <v>-1128.6869999999999</v>
      </c>
      <c r="Q49" s="17">
        <f t="shared" si="39"/>
        <v>-1128.52</v>
      </c>
      <c r="R49" s="17">
        <f t="shared" si="39"/>
        <v>-1207.893</v>
      </c>
      <c r="S49" s="17">
        <f t="shared" ref="S49" si="40">S47+S48</f>
        <v>-1321</v>
      </c>
      <c r="T49" s="7"/>
      <c r="V49" s="302"/>
    </row>
    <row r="50" spans="3:22" s="7" customFormat="1" ht="8.85" customHeight="1" x14ac:dyDescent="0.25">
      <c r="G50" s="41"/>
    </row>
    <row r="51" spans="3:22" s="7" customFormat="1" ht="14.1" customHeight="1" x14ac:dyDescent="0.25">
      <c r="C51" s="46" t="s">
        <v>296</v>
      </c>
      <c r="G51" s="41"/>
    </row>
    <row r="52" spans="3:22" s="7" customFormat="1" ht="14.1" customHeight="1" x14ac:dyDescent="0.25">
      <c r="D52" s="33" t="s">
        <v>143</v>
      </c>
      <c r="E52" s="12"/>
      <c r="F52" s="12"/>
      <c r="G52" s="39"/>
      <c r="H52" s="12"/>
      <c r="I52" s="12"/>
      <c r="J52" s="12"/>
      <c r="K52" s="12"/>
      <c r="L52" s="12"/>
      <c r="M52" s="12"/>
      <c r="N52" s="12"/>
      <c r="O52" s="12"/>
      <c r="P52" s="12"/>
      <c r="Q52" s="12"/>
      <c r="R52" s="230"/>
      <c r="S52" s="230"/>
    </row>
    <row r="53" spans="3:22" s="20" customFormat="1" ht="14.1" customHeight="1" x14ac:dyDescent="0.25">
      <c r="D53" s="13" t="s">
        <v>160</v>
      </c>
      <c r="E53" s="13"/>
      <c r="F53" s="13"/>
      <c r="G53" s="22" t="s">
        <v>134</v>
      </c>
      <c r="H53" s="23"/>
      <c r="I53" s="44">
        <v>0</v>
      </c>
      <c r="J53" s="44">
        <v>0</v>
      </c>
      <c r="K53" s="44">
        <v>2.1829999999999998</v>
      </c>
      <c r="L53" s="44">
        <v>16.167000000000002</v>
      </c>
      <c r="M53" s="44">
        <v>22.696000000000002</v>
      </c>
      <c r="N53" s="44">
        <v>60.183999999999997</v>
      </c>
      <c r="O53" s="44">
        <v>91.682000000000002</v>
      </c>
      <c r="P53" s="44">
        <v>82.91</v>
      </c>
      <c r="Q53" s="44">
        <v>92.403999999999996</v>
      </c>
      <c r="R53" s="44">
        <v>92.840999999999994</v>
      </c>
      <c r="S53" s="44">
        <v>115.486</v>
      </c>
    </row>
    <row r="54" spans="3:22" s="20" customFormat="1" ht="14.1" customHeight="1" x14ac:dyDescent="0.25">
      <c r="D54" s="13" t="s">
        <v>14</v>
      </c>
      <c r="E54" s="13"/>
      <c r="F54" s="13"/>
      <c r="G54" s="22" t="s">
        <v>134</v>
      </c>
      <c r="H54" s="23"/>
      <c r="I54" s="44">
        <v>4.2999999999999997E-2</v>
      </c>
      <c r="J54" s="44">
        <v>0.371</v>
      </c>
      <c r="K54" s="44">
        <v>0.46400000000000002</v>
      </c>
      <c r="L54" s="44">
        <v>-2.3220000000000001</v>
      </c>
      <c r="M54" s="44">
        <v>2.0350000000000001</v>
      </c>
      <c r="N54" s="44">
        <v>-14.206</v>
      </c>
      <c r="O54" s="44">
        <v>-8.4480000000000004</v>
      </c>
      <c r="P54" s="44">
        <v>2.4239999999999999</v>
      </c>
      <c r="Q54" s="44">
        <v>6.3090000000000002</v>
      </c>
      <c r="R54" s="44">
        <v>19.594000000000001</v>
      </c>
      <c r="S54" s="44">
        <v>21.9</v>
      </c>
    </row>
    <row r="55" spans="3:22" s="7" customFormat="1" ht="14.1" customHeight="1" x14ac:dyDescent="0.25">
      <c r="D55" s="13" t="s">
        <v>148</v>
      </c>
      <c r="E55" s="13"/>
      <c r="F55" s="13"/>
      <c r="G55" s="22" t="s">
        <v>134</v>
      </c>
      <c r="H55" s="13"/>
      <c r="I55" s="44">
        <v>0</v>
      </c>
      <c r="J55" s="44">
        <v>0</v>
      </c>
      <c r="K55" s="44">
        <v>0</v>
      </c>
      <c r="L55" s="44">
        <v>-8.5660000000000007</v>
      </c>
      <c r="M55" s="44">
        <v>-8.25</v>
      </c>
      <c r="N55" s="44">
        <v>-7.7960000000000003</v>
      </c>
      <c r="O55" s="44">
        <v>-9.7669999999999995</v>
      </c>
      <c r="P55" s="44">
        <v>-8.8390000000000004</v>
      </c>
      <c r="Q55" s="44">
        <v>-17.327999999999999</v>
      </c>
      <c r="R55" s="44">
        <v>-16.658000000000001</v>
      </c>
      <c r="S55" s="44">
        <v>-4.9859999999999998</v>
      </c>
    </row>
    <row r="56" spans="3:22" s="20" customFormat="1" ht="14.1" customHeight="1" x14ac:dyDescent="0.25">
      <c r="D56" s="13" t="s">
        <v>303</v>
      </c>
      <c r="E56" s="13"/>
      <c r="F56" s="13"/>
      <c r="G56" s="22" t="s">
        <v>134</v>
      </c>
      <c r="H56" s="23"/>
      <c r="I56" s="17">
        <f t="shared" ref="I56:K56" si="41">I54+I55</f>
        <v>4.2999999999999997E-2</v>
      </c>
      <c r="J56" s="17">
        <f t="shared" si="41"/>
        <v>0.371</v>
      </c>
      <c r="K56" s="17">
        <f t="shared" si="41"/>
        <v>0.46400000000000002</v>
      </c>
      <c r="L56" s="17">
        <f t="shared" ref="L56:R56" si="42">L54+L55</f>
        <v>-10.888000000000002</v>
      </c>
      <c r="M56" s="17">
        <f t="shared" si="42"/>
        <v>-6.2149999999999999</v>
      </c>
      <c r="N56" s="17">
        <f t="shared" si="42"/>
        <v>-22.001999999999999</v>
      </c>
      <c r="O56" s="17">
        <f t="shared" si="42"/>
        <v>-18.215</v>
      </c>
      <c r="P56" s="17">
        <f t="shared" si="42"/>
        <v>-6.4150000000000009</v>
      </c>
      <c r="Q56" s="17">
        <f t="shared" si="42"/>
        <v>-11.018999999999998</v>
      </c>
      <c r="R56" s="17">
        <f t="shared" si="42"/>
        <v>2.9359999999999999</v>
      </c>
      <c r="S56" s="17">
        <f t="shared" ref="S56" si="43">S54+S55</f>
        <v>16.913999999999998</v>
      </c>
      <c r="T56" s="7"/>
    </row>
    <row r="57" spans="3:22" s="7" customFormat="1" ht="14.1" customHeight="1" x14ac:dyDescent="0.25">
      <c r="G57" s="41"/>
      <c r="P57" s="232"/>
      <c r="R57" s="232"/>
      <c r="S57" s="232"/>
    </row>
    <row r="58" spans="3:22" s="7" customFormat="1" ht="14.1" customHeight="1" x14ac:dyDescent="0.25">
      <c r="C58" s="46" t="s">
        <v>8</v>
      </c>
      <c r="D58" s="46"/>
      <c r="G58" s="41"/>
      <c r="H58" s="50"/>
      <c r="I58" s="50"/>
      <c r="J58" s="50"/>
      <c r="K58" s="50"/>
      <c r="L58" s="50"/>
      <c r="M58" s="50"/>
      <c r="N58" s="50"/>
      <c r="O58" s="50"/>
      <c r="P58" s="50"/>
      <c r="Q58" s="50"/>
      <c r="R58" s="50"/>
      <c r="S58" s="50"/>
    </row>
    <row r="59" spans="3:22" s="7" customFormat="1" ht="14.1" customHeight="1" x14ac:dyDescent="0.25">
      <c r="D59" s="33" t="s">
        <v>229</v>
      </c>
      <c r="E59" s="12"/>
      <c r="F59" s="12"/>
      <c r="G59" s="39"/>
      <c r="H59" s="12"/>
      <c r="I59" s="12"/>
      <c r="J59" s="12"/>
      <c r="K59" s="12"/>
      <c r="L59" s="12"/>
      <c r="M59" s="12"/>
      <c r="N59" s="12"/>
      <c r="O59" s="12"/>
      <c r="P59" s="12"/>
      <c r="Q59" s="12"/>
      <c r="R59" s="12"/>
      <c r="S59" s="12"/>
    </row>
    <row r="60" spans="3:22" s="20" customFormat="1" ht="14.1" customHeight="1" x14ac:dyDescent="0.25">
      <c r="D60" s="13" t="s">
        <v>185</v>
      </c>
      <c r="E60" s="13"/>
      <c r="F60" s="13"/>
      <c r="G60" s="22" t="s">
        <v>134</v>
      </c>
      <c r="H60" s="17">
        <f t="shared" ref="H60:R60" si="44">+H28+H45+H53</f>
        <v>884.1</v>
      </c>
      <c r="I60" s="17">
        <f t="shared" si="44"/>
        <v>1011.8199999999999</v>
      </c>
      <c r="J60" s="17">
        <f t="shared" si="44"/>
        <v>1184.49</v>
      </c>
      <c r="K60" s="17">
        <f t="shared" si="44"/>
        <v>1372.183</v>
      </c>
      <c r="L60" s="17">
        <f t="shared" si="44"/>
        <v>1612.5259999999998</v>
      </c>
      <c r="M60" s="17">
        <f t="shared" si="44"/>
        <v>1900.7299999999998</v>
      </c>
      <c r="N60" s="17">
        <f t="shared" si="44"/>
        <v>2138.9030000000002</v>
      </c>
      <c r="O60" s="17">
        <f t="shared" si="44"/>
        <v>2508.8469999999998</v>
      </c>
      <c r="P60" s="17">
        <f t="shared" si="44"/>
        <v>2827.0219999999999</v>
      </c>
      <c r="Q60" s="17">
        <f t="shared" si="44"/>
        <v>3089.971</v>
      </c>
      <c r="R60" s="17">
        <f t="shared" si="44"/>
        <v>3408.018</v>
      </c>
      <c r="S60" s="17">
        <f t="shared" ref="S60" si="45">+S28+S45+S53</f>
        <v>3745.4459999999999</v>
      </c>
      <c r="U60" s="177"/>
      <c r="V60" s="177"/>
    </row>
    <row r="61" spans="3:22" s="7" customFormat="1" ht="14.1" customHeight="1" x14ac:dyDescent="0.25">
      <c r="D61" s="34" t="s">
        <v>138</v>
      </c>
      <c r="E61" s="19"/>
      <c r="F61" s="19"/>
      <c r="G61" s="97" t="s">
        <v>136</v>
      </c>
      <c r="H61" s="13"/>
      <c r="I61" s="51">
        <f>+IFERROR(I60/H60-1,"n.a.")</f>
        <v>0.14446329600723895</v>
      </c>
      <c r="J61" s="51">
        <f t="shared" ref="J61" si="46">+IFERROR(J60/I60-1,"n.a.")</f>
        <v>0.17065288292384029</v>
      </c>
      <c r="K61" s="51">
        <f t="shared" ref="K61" si="47">+IFERROR(K60/J60-1,"n.a.")</f>
        <v>0.15845891480721663</v>
      </c>
      <c r="L61" s="51">
        <f t="shared" ref="L61" si="48">+IFERROR(L60/K60-1,"n.a.")</f>
        <v>0.17515375135823708</v>
      </c>
      <c r="M61" s="51">
        <f t="shared" ref="M61" si="49">+IFERROR(M60/L60-1,"n.a.")</f>
        <v>0.17872828097035343</v>
      </c>
      <c r="N61" s="51">
        <f t="shared" ref="N61" si="50">+IFERROR(N60/M60-1,"n.a.")</f>
        <v>0.12530606661651067</v>
      </c>
      <c r="O61" s="51">
        <f>+IFERROR(O60/N60-1,"n.a.")</f>
        <v>0.17295969008412237</v>
      </c>
      <c r="P61" s="51">
        <f t="shared" ref="P61" si="51">+IFERROR(P60/O60-1,"n.a.")</f>
        <v>0.12682120511932382</v>
      </c>
      <c r="Q61" s="51">
        <f t="shared" ref="Q61:S61" si="52">+IFERROR(Q60/P60-1,"n.a.")</f>
        <v>9.3012717976726167E-2</v>
      </c>
      <c r="R61" s="51">
        <f t="shared" si="52"/>
        <v>0.1029287977136355</v>
      </c>
      <c r="S61" s="51">
        <f t="shared" si="52"/>
        <v>9.9010040439927227E-2</v>
      </c>
    </row>
    <row r="62" spans="3:22" s="20" customFormat="1" ht="14.1" customHeight="1" x14ac:dyDescent="0.25">
      <c r="D62" s="13" t="s">
        <v>1</v>
      </c>
      <c r="E62" s="13"/>
      <c r="F62" s="13"/>
      <c r="G62" s="22" t="s">
        <v>134</v>
      </c>
      <c r="H62" s="17">
        <f t="shared" ref="H62:R62" si="53">+H30+H47+H54</f>
        <v>303.76900000000001</v>
      </c>
      <c r="I62" s="17">
        <f t="shared" si="53"/>
        <v>360.88499999999999</v>
      </c>
      <c r="J62" s="17">
        <f t="shared" si="53"/>
        <v>452.85599999999999</v>
      </c>
      <c r="K62" s="17">
        <f t="shared" si="53"/>
        <v>557.55400000000009</v>
      </c>
      <c r="L62" s="17">
        <f t="shared" si="53"/>
        <v>610.61399999999992</v>
      </c>
      <c r="M62" s="17">
        <f t="shared" si="53"/>
        <v>761.0859999999999</v>
      </c>
      <c r="N62" s="17">
        <f t="shared" si="53"/>
        <v>919.56899999999985</v>
      </c>
      <c r="O62" s="17">
        <f t="shared" si="53"/>
        <v>1047.836</v>
      </c>
      <c r="P62" s="17">
        <f t="shared" si="53"/>
        <v>1151.81</v>
      </c>
      <c r="Q62" s="17">
        <f t="shared" si="53"/>
        <v>1340.5559999999998</v>
      </c>
      <c r="R62" s="17">
        <f t="shared" si="53"/>
        <v>1534.0409999999999</v>
      </c>
      <c r="S62" s="17">
        <f t="shared" ref="S62" si="54">+S30+S47+S54</f>
        <v>1708</v>
      </c>
      <c r="V62" s="177"/>
    </row>
    <row r="63" spans="3:22" s="7" customFormat="1" ht="14.1" customHeight="1" x14ac:dyDescent="0.25">
      <c r="D63" s="52" t="s">
        <v>166</v>
      </c>
      <c r="E63" s="13"/>
      <c r="F63" s="13"/>
      <c r="G63" s="22" t="s">
        <v>136</v>
      </c>
      <c r="H63" s="13"/>
      <c r="I63" s="51">
        <f t="shared" ref="I63:Q63" si="55">+IFERROR(I62/I60,"n.a.")</f>
        <v>0.35666917040580343</v>
      </c>
      <c r="J63" s="51">
        <f t="shared" si="55"/>
        <v>0.38232150545804522</v>
      </c>
      <c r="K63" s="51">
        <f t="shared" si="55"/>
        <v>0.4063262698925727</v>
      </c>
      <c r="L63" s="51">
        <f t="shared" si="55"/>
        <v>0.37866924316259087</v>
      </c>
      <c r="M63" s="51">
        <f t="shared" si="55"/>
        <v>0.40041773423895027</v>
      </c>
      <c r="N63" s="51">
        <f t="shared" si="55"/>
        <v>0.42992552724457339</v>
      </c>
      <c r="O63" s="51">
        <f t="shared" si="55"/>
        <v>0.41765639754038414</v>
      </c>
      <c r="P63" s="51">
        <f t="shared" si="55"/>
        <v>0.40742873596314427</v>
      </c>
      <c r="Q63" s="51">
        <f t="shared" si="55"/>
        <v>0.43384096485047913</v>
      </c>
      <c r="R63" s="51">
        <f t="shared" ref="R63:S63" si="56">+IFERROR(R62/R60,"n.a.")</f>
        <v>0.45012702397698601</v>
      </c>
      <c r="S63" s="51">
        <f t="shared" si="56"/>
        <v>0.45602045791075352</v>
      </c>
    </row>
    <row r="64" spans="3:22" s="7" customFormat="1" ht="14.1" customHeight="1" x14ac:dyDescent="0.25">
      <c r="D64" s="74" t="s">
        <v>353</v>
      </c>
      <c r="E64" s="13"/>
      <c r="F64" s="13"/>
      <c r="G64" s="22" t="s">
        <v>134</v>
      </c>
      <c r="H64" s="23"/>
      <c r="I64" s="58">
        <f t="shared" ref="I64:R64" si="57">I66-I62</f>
        <v>-147.58900000000006</v>
      </c>
      <c r="J64" s="58">
        <f t="shared" si="57"/>
        <v>-176.55600000000004</v>
      </c>
      <c r="K64" s="58">
        <f t="shared" si="57"/>
        <v>-195.32599999999996</v>
      </c>
      <c r="L64" s="58">
        <f t="shared" si="57"/>
        <v>-240.34099999999978</v>
      </c>
      <c r="M64" s="58">
        <f t="shared" si="57"/>
        <v>-312.28899999999987</v>
      </c>
      <c r="N64" s="58">
        <f t="shared" si="57"/>
        <v>-369.86899999999969</v>
      </c>
      <c r="O64" s="58">
        <f t="shared" si="57"/>
        <v>-475.596</v>
      </c>
      <c r="P64" s="58">
        <f t="shared" si="57"/>
        <v>-574.94799999999998</v>
      </c>
      <c r="Q64" s="58">
        <f t="shared" si="57"/>
        <v>-646.58799999999974</v>
      </c>
      <c r="R64" s="58">
        <f t="shared" si="57"/>
        <v>-714.90699999999993</v>
      </c>
      <c r="S64" s="58">
        <f t="shared" ref="S64" si="58">S66-S62</f>
        <v>-755.13</v>
      </c>
    </row>
    <row r="65" spans="4:22" s="7" customFormat="1" ht="14.1" customHeight="1" x14ac:dyDescent="0.25">
      <c r="D65" s="201" t="s">
        <v>150</v>
      </c>
      <c r="E65" s="13"/>
      <c r="F65" s="13"/>
      <c r="G65" s="22" t="s">
        <v>136</v>
      </c>
      <c r="H65" s="13"/>
      <c r="I65" s="35">
        <f t="shared" ref="I65:N65" si="59">+IFERROR(-I64/I60,"n.a.")</f>
        <v>0.14586487715206267</v>
      </c>
      <c r="J65" s="35">
        <f t="shared" si="59"/>
        <v>0.14905655598612064</v>
      </c>
      <c r="K65" s="35">
        <f t="shared" si="59"/>
        <v>0.14234690270904096</v>
      </c>
      <c r="L65" s="35">
        <f t="shared" si="59"/>
        <v>0.14904627894371925</v>
      </c>
      <c r="M65" s="35">
        <f t="shared" si="59"/>
        <v>0.16429950597928158</v>
      </c>
      <c r="N65" s="35">
        <f t="shared" si="59"/>
        <v>0.17292462538039344</v>
      </c>
      <c r="O65" s="35">
        <f>+IFERROR(-O64/O60,"n.a.")</f>
        <v>0.18956755832460093</v>
      </c>
      <c r="P65" s="35">
        <f>+IFERROR(-P64/P60,"n.a.")</f>
        <v>0.2033758492151812</v>
      </c>
      <c r="Q65" s="35">
        <f>+IFERROR(-Q64/Q60,"n.a.")</f>
        <v>0.20925374380536249</v>
      </c>
      <c r="R65" s="35">
        <f>+IFERROR(-R64/R60,"n.a.")</f>
        <v>0.20977207280008495</v>
      </c>
      <c r="S65" s="35">
        <f>+IFERROR(-S64/S60,"n.a.")</f>
        <v>0.20161283863123378</v>
      </c>
    </row>
    <row r="66" spans="4:22" s="20" customFormat="1" ht="14.1" customHeight="1" x14ac:dyDescent="0.25">
      <c r="D66" s="74" t="s">
        <v>198</v>
      </c>
      <c r="E66" s="13"/>
      <c r="F66" s="13"/>
      <c r="G66" s="22" t="s">
        <v>134</v>
      </c>
      <c r="H66" s="23"/>
      <c r="I66" s="254">
        <f>+'Annual IS'!D32</f>
        <v>213.29599999999994</v>
      </c>
      <c r="J66" s="254">
        <f>+'Annual IS'!E32</f>
        <v>276.29999999999995</v>
      </c>
      <c r="K66" s="254">
        <f>+'Annual IS'!F32</f>
        <v>362.22800000000012</v>
      </c>
      <c r="L66" s="254">
        <f>+'Annual IS'!G32</f>
        <v>370.27300000000014</v>
      </c>
      <c r="M66" s="254">
        <f>+'Annual IS'!H32</f>
        <v>448.79700000000003</v>
      </c>
      <c r="N66" s="254">
        <f>+'Annual IS'!I32</f>
        <v>549.70000000000016</v>
      </c>
      <c r="O66" s="254">
        <f>+'Annual IS'!J32</f>
        <v>572.24</v>
      </c>
      <c r="P66" s="254">
        <f>+'Annual IS'!K32</f>
        <v>576.86199999999997</v>
      </c>
      <c r="Q66" s="254">
        <f>+'Annual IS'!L32</f>
        <v>693.96800000000007</v>
      </c>
      <c r="R66" s="338">
        <f>+'Annual IS'!M32</f>
        <v>819.13400000000001</v>
      </c>
      <c r="S66" s="254">
        <f>+'Annual IS'!N32</f>
        <v>952.87</v>
      </c>
      <c r="V66" s="177"/>
    </row>
    <row r="67" spans="4:22" s="7" customFormat="1" ht="14.1" customHeight="1" x14ac:dyDescent="0.25">
      <c r="D67" s="52" t="s">
        <v>199</v>
      </c>
      <c r="E67" s="13"/>
      <c r="F67" s="13"/>
      <c r="G67" s="22" t="s">
        <v>136</v>
      </c>
      <c r="H67" s="13"/>
      <c r="I67" s="51">
        <f t="shared" ref="I67:R67" si="60">+IFERROR(I66/I60,"n.a.")</f>
        <v>0.21080429325374073</v>
      </c>
      <c r="J67" s="51">
        <f t="shared" si="60"/>
        <v>0.23326494947192458</v>
      </c>
      <c r="K67" s="51">
        <f t="shared" si="60"/>
        <v>0.26397936718353171</v>
      </c>
      <c r="L67" s="51">
        <f t="shared" si="60"/>
        <v>0.22962296421887163</v>
      </c>
      <c r="M67" s="51">
        <f t="shared" si="60"/>
        <v>0.23611822825966869</v>
      </c>
      <c r="N67" s="51">
        <f t="shared" si="60"/>
        <v>0.25700090186417995</v>
      </c>
      <c r="O67" s="51">
        <f t="shared" si="60"/>
        <v>0.22808883921578321</v>
      </c>
      <c r="P67" s="51">
        <f t="shared" si="60"/>
        <v>0.20405288674796304</v>
      </c>
      <c r="Q67" s="51">
        <f t="shared" si="60"/>
        <v>0.22458722104511664</v>
      </c>
      <c r="R67" s="51">
        <f t="shared" si="60"/>
        <v>0.24035495117690106</v>
      </c>
      <c r="S67" s="51">
        <f t="shared" ref="S67" si="61">+IFERROR(S66/S60,"n.a.")</f>
        <v>0.25440761927951971</v>
      </c>
    </row>
    <row r="68" spans="4:22" s="20" customFormat="1" ht="14.1" customHeight="1" x14ac:dyDescent="0.25">
      <c r="D68" s="74" t="s">
        <v>290</v>
      </c>
      <c r="E68" s="13"/>
      <c r="F68" s="13"/>
      <c r="G68" s="22" t="s">
        <v>134</v>
      </c>
      <c r="H68" s="23"/>
      <c r="I68" s="58" t="str">
        <f>+I130</f>
        <v>n.a.</v>
      </c>
      <c r="J68" s="58" t="str">
        <f t="shared" ref="J68:R68" si="62">+J130</f>
        <v>n.a.</v>
      </c>
      <c r="K68" s="58" t="str">
        <f t="shared" si="62"/>
        <v>n.a.</v>
      </c>
      <c r="L68" s="58" t="str">
        <f t="shared" si="62"/>
        <v>n.a.</v>
      </c>
      <c r="M68" s="58" t="str">
        <f t="shared" si="62"/>
        <v>n.a.</v>
      </c>
      <c r="N68" s="58" t="str">
        <f t="shared" si="62"/>
        <v>n.a.</v>
      </c>
      <c r="O68" s="58">
        <f t="shared" si="62"/>
        <v>181.54799999999994</v>
      </c>
      <c r="P68" s="58">
        <f t="shared" si="62"/>
        <v>117.282</v>
      </c>
      <c r="Q68" s="58">
        <f t="shared" si="62"/>
        <v>179.00200000000007</v>
      </c>
      <c r="R68" s="58">
        <f t="shared" si="62"/>
        <v>234.62599999999998</v>
      </c>
      <c r="S68" s="58">
        <f t="shared" ref="S68" si="63">+S130</f>
        <v>361.35399999999993</v>
      </c>
      <c r="V68" s="177"/>
    </row>
    <row r="69" spans="4:22" s="7" customFormat="1" ht="14.1" customHeight="1" x14ac:dyDescent="0.25">
      <c r="D69" s="52" t="s">
        <v>301</v>
      </c>
      <c r="E69" s="13"/>
      <c r="F69" s="13"/>
      <c r="G69" s="22" t="s">
        <v>136</v>
      </c>
      <c r="H69" s="13"/>
      <c r="I69" s="51" t="str">
        <f>+IFERROR(I68/I60,"n.a.")</f>
        <v>n.a.</v>
      </c>
      <c r="J69" s="51" t="str">
        <f t="shared" ref="J69:R69" si="64">+IFERROR(J68/J60,"n.a.")</f>
        <v>n.a.</v>
      </c>
      <c r="K69" s="51" t="str">
        <f t="shared" si="64"/>
        <v>n.a.</v>
      </c>
      <c r="L69" s="51" t="str">
        <f t="shared" si="64"/>
        <v>n.a.</v>
      </c>
      <c r="M69" s="51" t="str">
        <f t="shared" si="64"/>
        <v>n.a.</v>
      </c>
      <c r="N69" s="51" t="str">
        <f t="shared" si="64"/>
        <v>n.a.</v>
      </c>
      <c r="O69" s="51">
        <f t="shared" si="64"/>
        <v>7.2363121386039064E-2</v>
      </c>
      <c r="P69" s="51">
        <f t="shared" si="64"/>
        <v>4.1486058474253115E-2</v>
      </c>
      <c r="Q69" s="51">
        <f t="shared" si="64"/>
        <v>5.7929993517738539E-2</v>
      </c>
      <c r="R69" s="51">
        <f t="shared" si="64"/>
        <v>6.8845293657486539E-2</v>
      </c>
      <c r="S69" s="51">
        <f t="shared" ref="S69" si="65">+IFERROR(S68/S60,"n.a.")</f>
        <v>9.6478229828970946E-2</v>
      </c>
    </row>
    <row r="70" spans="4:22" s="20" customFormat="1" ht="14.1" customHeight="1" x14ac:dyDescent="0.25">
      <c r="D70" s="74" t="s">
        <v>402</v>
      </c>
      <c r="E70" s="13"/>
      <c r="F70" s="13"/>
      <c r="G70" s="22" t="s">
        <v>135</v>
      </c>
      <c r="H70" s="23"/>
      <c r="I70" s="51" t="str">
        <f t="shared" ref="I70:Q70" si="66">+I134</f>
        <v>n.a.</v>
      </c>
      <c r="J70" s="51" t="str">
        <f t="shared" si="66"/>
        <v>n.a.</v>
      </c>
      <c r="K70" s="51" t="str">
        <f t="shared" si="66"/>
        <v>n.a.</v>
      </c>
      <c r="L70" s="51" t="str">
        <f t="shared" si="66"/>
        <v>n.a.</v>
      </c>
      <c r="M70" s="51" t="str">
        <f t="shared" si="66"/>
        <v>n.a.</v>
      </c>
      <c r="N70" s="51" t="str">
        <f t="shared" si="66"/>
        <v>n.a.</v>
      </c>
      <c r="O70" s="51" t="str">
        <f t="shared" si="66"/>
        <v>n.a.</v>
      </c>
      <c r="P70" s="51" t="str">
        <f t="shared" si="66"/>
        <v>n.a.</v>
      </c>
      <c r="Q70" s="51" t="str">
        <f t="shared" si="66"/>
        <v>n.a.</v>
      </c>
      <c r="R70" s="316">
        <f>+R132</f>
        <v>0.22691930660246995</v>
      </c>
      <c r="S70" s="316">
        <f>+S132</f>
        <v>0.3494847080802167</v>
      </c>
      <c r="V70" s="177"/>
    </row>
    <row r="71" spans="4:22" s="7" customFormat="1" ht="14.1" customHeight="1" x14ac:dyDescent="0.25">
      <c r="D71" s="57"/>
      <c r="G71" s="41"/>
      <c r="I71" s="271"/>
      <c r="J71" s="271"/>
      <c r="K71" s="271"/>
      <c r="L71" s="337"/>
      <c r="M71" s="271"/>
      <c r="N71" s="271"/>
      <c r="O71" s="271"/>
      <c r="P71" s="271"/>
      <c r="Q71" s="271"/>
      <c r="R71" s="271"/>
      <c r="S71" s="271"/>
    </row>
    <row r="72" spans="4:22" s="7" customFormat="1" ht="14.1" customHeight="1" x14ac:dyDescent="0.25">
      <c r="D72" s="33" t="s">
        <v>184</v>
      </c>
      <c r="E72" s="12"/>
      <c r="F72" s="12"/>
      <c r="G72" s="39"/>
      <c r="H72" s="12"/>
      <c r="I72" s="12"/>
      <c r="J72" s="12"/>
      <c r="K72" s="12"/>
      <c r="L72" s="12"/>
      <c r="M72" s="12"/>
      <c r="N72" s="12"/>
      <c r="O72" s="12"/>
      <c r="P72" s="12"/>
      <c r="Q72" s="12"/>
      <c r="R72" s="12"/>
      <c r="S72" s="12"/>
    </row>
    <row r="73" spans="4:22" s="7" customFormat="1" ht="14.1" customHeight="1" x14ac:dyDescent="0.25">
      <c r="D73" s="13" t="s">
        <v>408</v>
      </c>
      <c r="E73" s="26"/>
      <c r="F73" s="13"/>
      <c r="G73" s="22" t="s">
        <v>134</v>
      </c>
      <c r="H73" s="44"/>
      <c r="I73" s="44">
        <v>2798.819</v>
      </c>
      <c r="J73" s="44">
        <v>2998.1529999999998</v>
      </c>
      <c r="K73" s="44">
        <v>4200.5150000000003</v>
      </c>
      <c r="L73" s="44">
        <v>4749.6819999999998</v>
      </c>
      <c r="M73" s="44">
        <v>4993.9269999999997</v>
      </c>
      <c r="N73" s="44">
        <v>4977.8440000000001</v>
      </c>
      <c r="O73" s="44">
        <v>7022.7</v>
      </c>
      <c r="P73" s="44">
        <v>7222.732</v>
      </c>
      <c r="Q73" s="44">
        <v>7245.3360000000002</v>
      </c>
      <c r="R73" s="44">
        <v>7396.4930000000004</v>
      </c>
      <c r="S73" s="44">
        <v>4813.5370000000003</v>
      </c>
    </row>
    <row r="74" spans="4:22" s="7" customFormat="1" ht="14.1" customHeight="1" x14ac:dyDescent="0.25">
      <c r="D74" s="13" t="s">
        <v>152</v>
      </c>
      <c r="E74" s="26"/>
      <c r="F74" s="13"/>
      <c r="G74" s="22" t="s">
        <v>134</v>
      </c>
      <c r="H74" s="13"/>
      <c r="I74" s="58">
        <f t="shared" ref="I74:S74" si="67">I75-I73</f>
        <v>0</v>
      </c>
      <c r="J74" s="58">
        <f t="shared" si="67"/>
        <v>0</v>
      </c>
      <c r="K74" s="58">
        <f t="shared" si="67"/>
        <v>0</v>
      </c>
      <c r="L74" s="58">
        <f t="shared" si="67"/>
        <v>0</v>
      </c>
      <c r="M74" s="58">
        <f t="shared" si="67"/>
        <v>132.38200000000052</v>
      </c>
      <c r="N74" s="58">
        <f t="shared" si="67"/>
        <v>130.30199999999968</v>
      </c>
      <c r="O74" s="58">
        <f t="shared" si="67"/>
        <v>149.19999999999982</v>
      </c>
      <c r="P74" s="58">
        <f t="shared" si="67"/>
        <v>159.92600000000039</v>
      </c>
      <c r="Q74" s="58">
        <f t="shared" si="67"/>
        <v>162.33299999999963</v>
      </c>
      <c r="R74" s="58">
        <f t="shared" si="67"/>
        <v>190.97799999999916</v>
      </c>
      <c r="S74" s="58">
        <f t="shared" si="67"/>
        <v>208.89999999999964</v>
      </c>
    </row>
    <row r="75" spans="4:22" s="7" customFormat="1" ht="14.1" customHeight="1" x14ac:dyDescent="0.25">
      <c r="D75" s="13" t="s">
        <v>409</v>
      </c>
      <c r="E75" s="26"/>
      <c r="F75" s="13"/>
      <c r="G75" s="22" t="s">
        <v>134</v>
      </c>
      <c r="H75" s="44"/>
      <c r="I75" s="44">
        <v>2798.819</v>
      </c>
      <c r="J75" s="44">
        <v>2998.1529999999998</v>
      </c>
      <c r="K75" s="44">
        <v>4200.5150000000003</v>
      </c>
      <c r="L75" s="44">
        <v>4749.6819999999998</v>
      </c>
      <c r="M75" s="44">
        <v>5126.3090000000002</v>
      </c>
      <c r="N75" s="44">
        <v>5108.1459999999997</v>
      </c>
      <c r="O75" s="44">
        <v>7171.9</v>
      </c>
      <c r="P75" s="44">
        <v>7382.6580000000004</v>
      </c>
      <c r="Q75" s="44">
        <v>7407.6689999999999</v>
      </c>
      <c r="R75" s="44">
        <v>7587.4709999999995</v>
      </c>
      <c r="S75" s="44">
        <v>5022.4369999999999</v>
      </c>
    </row>
    <row r="76" spans="4:22" s="7" customFormat="1" ht="14.1" customHeight="1" x14ac:dyDescent="0.25">
      <c r="D76" s="13" t="s">
        <v>410</v>
      </c>
      <c r="E76" s="73"/>
      <c r="F76" s="13"/>
      <c r="G76" s="22" t="s">
        <v>141</v>
      </c>
      <c r="H76" s="13"/>
      <c r="I76" s="31">
        <v>7.8</v>
      </c>
      <c r="J76" s="31">
        <v>6.6</v>
      </c>
      <c r="K76" s="31">
        <v>7.5</v>
      </c>
      <c r="L76" s="31">
        <v>7.6</v>
      </c>
      <c r="M76" s="31">
        <v>6.7</v>
      </c>
      <c r="N76" s="31">
        <v>5.6</v>
      </c>
      <c r="O76" s="31">
        <v>6.8</v>
      </c>
      <c r="P76" s="31">
        <v>6.4</v>
      </c>
      <c r="Q76" s="31">
        <v>5.5</v>
      </c>
      <c r="R76" s="31">
        <v>5</v>
      </c>
      <c r="S76" s="31">
        <v>2.94</v>
      </c>
    </row>
    <row r="77" spans="4:22" s="7" customFormat="1" ht="14.1" customHeight="1" x14ac:dyDescent="0.25">
      <c r="D77" s="13" t="s">
        <v>411</v>
      </c>
      <c r="E77" s="73"/>
      <c r="F77" s="13"/>
      <c r="G77" s="22" t="s">
        <v>141</v>
      </c>
      <c r="H77" s="13"/>
      <c r="I77" s="31">
        <v>7</v>
      </c>
      <c r="J77" s="31">
        <v>6.2</v>
      </c>
      <c r="K77" s="31">
        <v>7.3</v>
      </c>
      <c r="L77" s="31">
        <v>7.2</v>
      </c>
      <c r="M77" s="31">
        <v>6.5</v>
      </c>
      <c r="N77" s="31">
        <v>5.0999999999999996</v>
      </c>
      <c r="O77" s="31">
        <v>6.6</v>
      </c>
      <c r="P77" s="31">
        <v>6</v>
      </c>
      <c r="Q77" s="31">
        <v>5.3</v>
      </c>
      <c r="R77" s="31">
        <v>4.8</v>
      </c>
      <c r="S77" s="31">
        <v>2.88</v>
      </c>
    </row>
    <row r="79" spans="4:22" s="7" customFormat="1" ht="14.1" customHeight="1" x14ac:dyDescent="0.25">
      <c r="D79" s="57" t="s">
        <v>151</v>
      </c>
      <c r="G79" s="41"/>
    </row>
    <row r="80" spans="4:22" s="7" customFormat="1" ht="14.1" customHeight="1" x14ac:dyDescent="0.25">
      <c r="D80" s="13" t="s">
        <v>10</v>
      </c>
      <c r="E80" s="13"/>
      <c r="F80" s="13"/>
      <c r="G80" s="22" t="s">
        <v>134</v>
      </c>
      <c r="H80" s="13"/>
      <c r="I80" s="17">
        <f t="shared" ref="I80:R80" si="68">I30</f>
        <v>521.77499999999998</v>
      </c>
      <c r="J80" s="17">
        <f t="shared" si="68"/>
        <v>629.846</v>
      </c>
      <c r="K80" s="17">
        <f t="shared" si="68"/>
        <v>759.90899999999999</v>
      </c>
      <c r="L80" s="17">
        <f t="shared" si="68"/>
        <v>890.70399999999995</v>
      </c>
      <c r="M80" s="17">
        <f t="shared" si="68"/>
        <v>1075.348</v>
      </c>
      <c r="N80" s="17">
        <f t="shared" si="68"/>
        <v>1255.7739999999999</v>
      </c>
      <c r="O80" s="17">
        <f t="shared" si="68"/>
        <v>1477.423</v>
      </c>
      <c r="P80" s="17">
        <f t="shared" si="68"/>
        <v>1694.335</v>
      </c>
      <c r="Q80" s="17">
        <f t="shared" si="68"/>
        <v>1885.31</v>
      </c>
      <c r="R80" s="17">
        <f t="shared" si="68"/>
        <v>2141.8879999999999</v>
      </c>
      <c r="S80" s="17">
        <f t="shared" ref="S80" si="69">S30</f>
        <v>2409.1</v>
      </c>
    </row>
    <row r="81" spans="4:19" s="7" customFormat="1" ht="14.1" customHeight="1" x14ac:dyDescent="0.25">
      <c r="D81" s="52" t="s">
        <v>153</v>
      </c>
      <c r="E81" s="13"/>
      <c r="F81" s="13"/>
      <c r="G81" s="22" t="s">
        <v>134</v>
      </c>
      <c r="H81" s="13"/>
      <c r="I81" s="17">
        <f t="shared" ref="I81:R81" si="70">-I83/I9*I10</f>
        <v>-148.37838107710363</v>
      </c>
      <c r="J81" s="17">
        <f t="shared" si="70"/>
        <v>-167.81056698231828</v>
      </c>
      <c r="K81" s="17">
        <f t="shared" si="70"/>
        <v>-179.02043588734713</v>
      </c>
      <c r="L81" s="17">
        <f t="shared" si="70"/>
        <v>-208.74433720695694</v>
      </c>
      <c r="M81" s="17">
        <f t="shared" si="70"/>
        <v>-236.08237669571304</v>
      </c>
      <c r="N81" s="17">
        <f t="shared" si="70"/>
        <v>-274.59300935337876</v>
      </c>
      <c r="O81" s="17">
        <f t="shared" si="70"/>
        <v>-325.25881533115989</v>
      </c>
      <c r="P81" s="17">
        <f t="shared" si="70"/>
        <v>-457.08771351630344</v>
      </c>
      <c r="Q81" s="17">
        <f t="shared" si="70"/>
        <v>-532.72617499799321</v>
      </c>
      <c r="R81" s="17">
        <f t="shared" si="70"/>
        <v>-576.93473376711529</v>
      </c>
      <c r="S81" s="17">
        <f t="shared" ref="S81" si="71">-S83/S9*S10</f>
        <v>-655.79498886107979</v>
      </c>
    </row>
    <row r="82" spans="4:19" s="7" customFormat="1" ht="14.1" customHeight="1" x14ac:dyDescent="0.25">
      <c r="D82" s="52" t="s">
        <v>221</v>
      </c>
      <c r="E82" s="13"/>
      <c r="F82" s="13"/>
      <c r="G82" s="22" t="s">
        <v>134</v>
      </c>
      <c r="H82" s="13"/>
      <c r="I82" s="17">
        <f t="shared" ref="I82:P82" si="72">I83-I81</f>
        <v>-205.97961892289638</v>
      </c>
      <c r="J82" s="17">
        <f t="shared" si="72"/>
        <v>-254.88843301768168</v>
      </c>
      <c r="K82" s="17">
        <f t="shared" si="72"/>
        <v>-334.20556411265284</v>
      </c>
      <c r="L82" s="17">
        <f t="shared" si="72"/>
        <v>-420.32766279304292</v>
      </c>
      <c r="M82" s="17">
        <f t="shared" si="72"/>
        <v>-502.65962330428692</v>
      </c>
      <c r="N82" s="17">
        <f t="shared" si="72"/>
        <v>-498.77999064662129</v>
      </c>
      <c r="O82" s="17">
        <f t="shared" si="72"/>
        <v>-642.32018466884017</v>
      </c>
      <c r="P82" s="17">
        <f t="shared" si="72"/>
        <v>-671.59928648369646</v>
      </c>
      <c r="Q82" s="17">
        <f>Q83-Q81</f>
        <v>-595.79382500200677</v>
      </c>
      <c r="R82" s="17">
        <f>R83-R81</f>
        <v>-630.95826623288474</v>
      </c>
      <c r="S82" s="17">
        <f>S83-S81</f>
        <v>-665.20501113892021</v>
      </c>
    </row>
    <row r="83" spans="4:19" s="7" customFormat="1" ht="14.1" customHeight="1" x14ac:dyDescent="0.25">
      <c r="D83" s="13" t="s">
        <v>401</v>
      </c>
      <c r="E83" s="13"/>
      <c r="F83" s="13"/>
      <c r="G83" s="22" t="s">
        <v>134</v>
      </c>
      <c r="H83" s="13"/>
      <c r="I83" s="17">
        <f t="shared" ref="I83:R83" si="73">I49</f>
        <v>-354.358</v>
      </c>
      <c r="J83" s="17">
        <f t="shared" si="73"/>
        <v>-422.69899999999996</v>
      </c>
      <c r="K83" s="17">
        <f t="shared" si="73"/>
        <v>-513.226</v>
      </c>
      <c r="L83" s="17">
        <f t="shared" si="73"/>
        <v>-629.07199999999989</v>
      </c>
      <c r="M83" s="17">
        <f t="shared" si="73"/>
        <v>-738.74199999999996</v>
      </c>
      <c r="N83" s="17">
        <f t="shared" si="73"/>
        <v>-773.37300000000005</v>
      </c>
      <c r="O83" s="17">
        <f t="shared" si="73"/>
        <v>-967.57900000000006</v>
      </c>
      <c r="P83" s="17">
        <f t="shared" si="73"/>
        <v>-1128.6869999999999</v>
      </c>
      <c r="Q83" s="17">
        <f t="shared" si="73"/>
        <v>-1128.52</v>
      </c>
      <c r="R83" s="17">
        <f t="shared" si="73"/>
        <v>-1207.893</v>
      </c>
      <c r="S83" s="17">
        <f t="shared" ref="S83" si="74">S49</f>
        <v>-1321</v>
      </c>
    </row>
    <row r="84" spans="4:19" s="7" customFormat="1" ht="14.1" customHeight="1" x14ac:dyDescent="0.25">
      <c r="D84" s="64" t="s">
        <v>237</v>
      </c>
      <c r="E84" s="26"/>
      <c r="F84" s="13"/>
      <c r="G84" s="22" t="s">
        <v>134</v>
      </c>
      <c r="H84" s="13"/>
      <c r="I84" s="17">
        <f t="shared" ref="I84:R84" si="75">+I32</f>
        <v>-60.5</v>
      </c>
      <c r="J84" s="17">
        <f t="shared" si="75"/>
        <v>-75.7</v>
      </c>
      <c r="K84" s="17">
        <f t="shared" si="75"/>
        <v>-40.151000000000003</v>
      </c>
      <c r="L84" s="17">
        <f t="shared" si="75"/>
        <v>-47.540999999999997</v>
      </c>
      <c r="M84" s="17">
        <f t="shared" si="75"/>
        <v>-52.026000000000003</v>
      </c>
      <c r="N84" s="17">
        <f t="shared" si="75"/>
        <v>-51.5</v>
      </c>
      <c r="O84" s="17">
        <f t="shared" si="75"/>
        <v>-68.658000000000001</v>
      </c>
      <c r="P84" s="17">
        <f t="shared" si="75"/>
        <v>-94.096000000000004</v>
      </c>
      <c r="Q84" s="17">
        <f t="shared" si="75"/>
        <v>-117.79300000000001</v>
      </c>
      <c r="R84" s="17">
        <f t="shared" si="75"/>
        <v>-155.066</v>
      </c>
      <c r="S84" s="17">
        <f t="shared" ref="S84" si="76">+S32</f>
        <v>-191.55799999999999</v>
      </c>
    </row>
    <row r="85" spans="4:19" s="7" customFormat="1" ht="14.1" customHeight="1" x14ac:dyDescent="0.25">
      <c r="D85" s="64" t="s">
        <v>14</v>
      </c>
      <c r="E85" s="26"/>
      <c r="F85" s="13"/>
      <c r="G85" s="22" t="s">
        <v>134</v>
      </c>
      <c r="H85" s="13"/>
      <c r="I85" s="17">
        <f t="shared" ref="I85:R85" si="77">+I54</f>
        <v>4.2999999999999997E-2</v>
      </c>
      <c r="J85" s="17">
        <f t="shared" si="77"/>
        <v>0.371</v>
      </c>
      <c r="K85" s="17">
        <f t="shared" si="77"/>
        <v>0.46400000000000002</v>
      </c>
      <c r="L85" s="17">
        <f t="shared" si="77"/>
        <v>-2.3220000000000001</v>
      </c>
      <c r="M85" s="17">
        <f t="shared" si="77"/>
        <v>2.0350000000000001</v>
      </c>
      <c r="N85" s="17">
        <f t="shared" si="77"/>
        <v>-14.206</v>
      </c>
      <c r="O85" s="17">
        <f t="shared" si="77"/>
        <v>-8.4480000000000004</v>
      </c>
      <c r="P85" s="17">
        <f t="shared" si="77"/>
        <v>2.4239999999999999</v>
      </c>
      <c r="Q85" s="17">
        <f t="shared" si="77"/>
        <v>6.3090000000000002</v>
      </c>
      <c r="R85" s="17">
        <f t="shared" si="77"/>
        <v>19.594000000000001</v>
      </c>
      <c r="S85" s="17">
        <f t="shared" ref="S85" si="78">+S54</f>
        <v>21.9</v>
      </c>
    </row>
    <row r="86" spans="4:19" s="7" customFormat="1" ht="14.1" customHeight="1" x14ac:dyDescent="0.25">
      <c r="D86" s="64" t="s">
        <v>148</v>
      </c>
      <c r="E86" s="26"/>
      <c r="F86" s="13"/>
      <c r="G86" s="22" t="s">
        <v>134</v>
      </c>
      <c r="H86" s="13"/>
      <c r="I86" s="17">
        <f t="shared" ref="I86:R86" si="79">+I55</f>
        <v>0</v>
      </c>
      <c r="J86" s="17">
        <f t="shared" si="79"/>
        <v>0</v>
      </c>
      <c r="K86" s="17">
        <f t="shared" si="79"/>
        <v>0</v>
      </c>
      <c r="L86" s="17">
        <f t="shared" si="79"/>
        <v>-8.5660000000000007</v>
      </c>
      <c r="M86" s="17">
        <f t="shared" si="79"/>
        <v>-8.25</v>
      </c>
      <c r="N86" s="17">
        <f t="shared" si="79"/>
        <v>-7.7960000000000003</v>
      </c>
      <c r="O86" s="17">
        <f t="shared" si="79"/>
        <v>-9.7669999999999995</v>
      </c>
      <c r="P86" s="17">
        <f t="shared" si="79"/>
        <v>-8.8390000000000004</v>
      </c>
      <c r="Q86" s="17">
        <f t="shared" si="79"/>
        <v>-17.327999999999999</v>
      </c>
      <c r="R86" s="17">
        <f t="shared" si="79"/>
        <v>-16.658000000000001</v>
      </c>
      <c r="S86" s="17">
        <f t="shared" ref="S86" si="80">+S55</f>
        <v>-4.9859999999999998</v>
      </c>
    </row>
    <row r="87" spans="4:19" s="7" customFormat="1" ht="14.1" customHeight="1" x14ac:dyDescent="0.25">
      <c r="D87" s="64" t="s">
        <v>239</v>
      </c>
      <c r="E87" s="26"/>
      <c r="F87" s="13"/>
      <c r="G87" s="22" t="s">
        <v>134</v>
      </c>
      <c r="H87" s="13"/>
      <c r="I87" s="44">
        <v>0</v>
      </c>
      <c r="J87" s="44">
        <v>0</v>
      </c>
      <c r="K87" s="44">
        <v>-78.784000000000006</v>
      </c>
      <c r="L87" s="44">
        <v>-92.725999999999999</v>
      </c>
      <c r="M87" s="44">
        <v>-110.188</v>
      </c>
      <c r="N87" s="44">
        <v>-124.24</v>
      </c>
      <c r="O87" s="44">
        <v>-137.58000000000001</v>
      </c>
      <c r="P87" s="44">
        <v>-154.386</v>
      </c>
      <c r="Q87" s="44">
        <v>-155.874</v>
      </c>
      <c r="R87" s="44">
        <v>-167.60300000000001</v>
      </c>
      <c r="S87" s="44">
        <v>-186.05099999999999</v>
      </c>
    </row>
    <row r="88" spans="4:19" s="7" customFormat="1" ht="14.1" customHeight="1" x14ac:dyDescent="0.25">
      <c r="D88" s="64" t="s">
        <v>412</v>
      </c>
      <c r="E88" s="26"/>
      <c r="F88" s="13"/>
      <c r="G88" s="22" t="s">
        <v>134</v>
      </c>
      <c r="H88" s="13"/>
      <c r="I88" s="44">
        <v>0</v>
      </c>
      <c r="J88" s="44">
        <v>0</v>
      </c>
      <c r="K88" s="44">
        <v>0</v>
      </c>
      <c r="L88" s="44">
        <v>0</v>
      </c>
      <c r="M88" s="44">
        <v>-34.585999999999999</v>
      </c>
      <c r="N88" s="44">
        <v>-42.054000000000002</v>
      </c>
      <c r="O88" s="44">
        <v>-45.975999999999999</v>
      </c>
      <c r="P88" s="44">
        <v>-49.154000000000003</v>
      </c>
      <c r="Q88" s="44">
        <v>-54.421999999999997</v>
      </c>
      <c r="R88" s="44">
        <v>-60.95</v>
      </c>
      <c r="S88" s="44">
        <v>-66.695999999999998</v>
      </c>
    </row>
    <row r="89" spans="4:19" s="7" customFormat="1" ht="14.1" customHeight="1" thickBot="1" x14ac:dyDescent="0.3">
      <c r="D89" s="28" t="s">
        <v>413</v>
      </c>
      <c r="E89" s="76"/>
      <c r="F89" s="28"/>
      <c r="G89" s="56" t="s">
        <v>134</v>
      </c>
      <c r="H89" s="28"/>
      <c r="I89" s="256">
        <f>+'Annual CF'!D20</f>
        <v>9.5440000000000005</v>
      </c>
      <c r="J89" s="256">
        <f>+'Annual CF'!E20</f>
        <v>32.238999999999997</v>
      </c>
      <c r="K89" s="256">
        <f>+'Annual CF'!F20</f>
        <v>34.073999999999998</v>
      </c>
      <c r="L89" s="256">
        <f>+'Annual CF'!G20</f>
        <v>14.388999999999999</v>
      </c>
      <c r="M89" s="256">
        <f>+'Annual CF'!H20</f>
        <v>46.905999999999999</v>
      </c>
      <c r="N89" s="256">
        <f>+'Annual CF'!I20</f>
        <v>67.135000000000005</v>
      </c>
      <c r="O89" s="256">
        <f>+'Annual CF'!J20</f>
        <v>-244.43799999999999</v>
      </c>
      <c r="P89" s="256">
        <f>+'Annual CF'!K20</f>
        <v>-138.44499999999999</v>
      </c>
      <c r="Q89" s="256">
        <f>+'Annual CF'!L20</f>
        <v>86.311999999999998</v>
      </c>
      <c r="R89" s="256">
        <f>+'Annual CF'!M20</f>
        <v>-58.898000000000003</v>
      </c>
      <c r="S89" s="256">
        <f>+'Annual CF'!N20</f>
        <v>-73.2</v>
      </c>
    </row>
    <row r="90" spans="4:19" s="7" customFormat="1" ht="14.1" customHeight="1" thickBot="1" x14ac:dyDescent="0.3">
      <c r="D90" s="84" t="s">
        <v>169</v>
      </c>
      <c r="E90" s="89"/>
      <c r="F90" s="86"/>
      <c r="G90" s="87" t="s">
        <v>134</v>
      </c>
      <c r="H90" s="86"/>
      <c r="I90" s="88">
        <f t="shared" ref="I90:Q90" si="81">I80+I83+I84+I85+I86+I87+I89+I88</f>
        <v>116.50399999999998</v>
      </c>
      <c r="J90" s="88">
        <f t="shared" si="81"/>
        <v>164.05700000000007</v>
      </c>
      <c r="K90" s="88">
        <f t="shared" si="81"/>
        <v>162.286</v>
      </c>
      <c r="L90" s="88">
        <f t="shared" si="81"/>
        <v>124.86600000000006</v>
      </c>
      <c r="M90" s="88">
        <f t="shared" si="81"/>
        <v>180.49700000000001</v>
      </c>
      <c r="N90" s="88">
        <f t="shared" si="81"/>
        <v>309.73999999999978</v>
      </c>
      <c r="O90" s="88">
        <f t="shared" si="81"/>
        <v>-5.0230000000000246</v>
      </c>
      <c r="P90" s="88">
        <f t="shared" si="81"/>
        <v>123.1520000000001</v>
      </c>
      <c r="Q90" s="88">
        <f t="shared" si="81"/>
        <v>503.99399999999991</v>
      </c>
      <c r="R90" s="88">
        <f t="shared" ref="R90:S90" si="82">R80+R83+R84+R85+R86+R87+R89+R88</f>
        <v>494.41399999999993</v>
      </c>
      <c r="S90" s="88">
        <f t="shared" si="82"/>
        <v>587.5089999999999</v>
      </c>
    </row>
    <row r="91" spans="4:19" s="7" customFormat="1" ht="14.1" customHeight="1" thickBot="1" x14ac:dyDescent="0.3">
      <c r="D91" s="7" t="s">
        <v>97</v>
      </c>
      <c r="E91" s="24"/>
      <c r="G91" s="41" t="s">
        <v>134</v>
      </c>
      <c r="I91" s="257">
        <f>+'Annual CF'!D11</f>
        <v>-32.012999999999998</v>
      </c>
      <c r="J91" s="257">
        <f>+'Annual CF'!E11</f>
        <v>-25.641999999999999</v>
      </c>
      <c r="K91" s="257">
        <f>+'Annual CF'!F11</f>
        <v>-36.662999999999997</v>
      </c>
      <c r="L91" s="257">
        <f>+'Annual CF'!G11</f>
        <v>-40.255000000000003</v>
      </c>
      <c r="M91" s="257">
        <f>+'Annual CF'!H11</f>
        <v>-48.558</v>
      </c>
      <c r="N91" s="257">
        <f>+'Annual CF'!I11</f>
        <v>-33.676000000000002</v>
      </c>
      <c r="O91" s="257">
        <f>+'Annual CF'!J11</f>
        <v>-61.588999999999999</v>
      </c>
      <c r="P91" s="257">
        <f>+'Annual CF'!K11</f>
        <v>-77.132999999999996</v>
      </c>
      <c r="Q91" s="257">
        <f>+'Annual CF'!L11</f>
        <v>-91.239000000000004</v>
      </c>
      <c r="R91" s="257">
        <f>+'Annual CF'!M11</f>
        <v>-114.636</v>
      </c>
      <c r="S91" s="257">
        <f>+'Annual CF'!N11</f>
        <v>-146.84299999999999</v>
      </c>
    </row>
    <row r="92" spans="4:19" s="7" customFormat="1" ht="14.1" customHeight="1" thickBot="1" x14ac:dyDescent="0.3">
      <c r="D92" s="84" t="s">
        <v>170</v>
      </c>
      <c r="E92" s="89"/>
      <c r="F92" s="86"/>
      <c r="G92" s="87" t="s">
        <v>134</v>
      </c>
      <c r="H92" s="86"/>
      <c r="I92" s="88">
        <f>+SUM(I90:I91)</f>
        <v>84.490999999999985</v>
      </c>
      <c r="J92" s="88">
        <f>+SUM(J90:J91)</f>
        <v>138.41500000000008</v>
      </c>
      <c r="K92" s="88">
        <f t="shared" ref="K92:Q92" si="83">+SUM(K90:K91)</f>
        <v>125.623</v>
      </c>
      <c r="L92" s="88">
        <f t="shared" si="83"/>
        <v>84.611000000000047</v>
      </c>
      <c r="M92" s="88">
        <f t="shared" si="83"/>
        <v>131.93900000000002</v>
      </c>
      <c r="N92" s="88">
        <f t="shared" si="83"/>
        <v>276.06399999999979</v>
      </c>
      <c r="O92" s="88">
        <f t="shared" si="83"/>
        <v>-66.612000000000023</v>
      </c>
      <c r="P92" s="88">
        <f t="shared" si="83"/>
        <v>46.019000000000105</v>
      </c>
      <c r="Q92" s="88">
        <f t="shared" si="83"/>
        <v>412.75499999999988</v>
      </c>
      <c r="R92" s="88">
        <f t="shared" ref="R92:S92" si="84">+SUM(R90:R91)</f>
        <v>379.77799999999991</v>
      </c>
      <c r="S92" s="88">
        <f t="shared" si="84"/>
        <v>440.66599999999994</v>
      </c>
    </row>
    <row r="93" spans="4:19" s="7" customFormat="1" ht="14.1" customHeight="1" x14ac:dyDescent="0.25">
      <c r="D93" s="12" t="s">
        <v>180</v>
      </c>
      <c r="E93" s="104"/>
      <c r="F93" s="12"/>
      <c r="G93" s="39" t="s">
        <v>134</v>
      </c>
      <c r="H93" s="12"/>
      <c r="I93" s="258">
        <f>SUM('Annual CF'!D46:D47)+'Annual CF'!D33</f>
        <v>-150.786</v>
      </c>
      <c r="J93" s="258">
        <f>SUM('Annual CF'!E46:E47)+'Annual CF'!E33</f>
        <v>-155.244</v>
      </c>
      <c r="K93" s="258">
        <f>SUM('Annual CF'!F46:F47)+'Annual CF'!F33</f>
        <v>-181.41900000000001</v>
      </c>
      <c r="L93" s="258">
        <f>SUM('Annual CF'!G46:G47)+'Annual CF'!G33</f>
        <v>-194.21199999999999</v>
      </c>
      <c r="M93" s="258">
        <f>SUM('Annual CF'!H46:H47)+'Annual CF'!H33</f>
        <v>-209.25899999999999</v>
      </c>
      <c r="N93" s="258">
        <f>SUM('Annual CF'!I46:I47)+'Annual CF'!I33</f>
        <v>-219.40899999999999</v>
      </c>
      <c r="O93" s="258">
        <f>SUM('Annual CF'!J46:J47)+'Annual CF'!J33</f>
        <v>-263.04700000000003</v>
      </c>
      <c r="P93" s="258">
        <f>SUM('Annual CF'!K46:K47)+'Annual CF'!K33</f>
        <v>-303.86399999999998</v>
      </c>
      <c r="Q93" s="258">
        <f>SUM('Annual CF'!L46:L47)+'Annual CF'!L33</f>
        <v>-451.90600000000001</v>
      </c>
      <c r="R93" s="258">
        <f>SUM('Annual CF'!M46:M47)+'Annual CF'!M33</f>
        <v>-464.834</v>
      </c>
      <c r="S93" s="258">
        <f>SUM('Annual CF'!N46:N47)+'Annual CF'!N33</f>
        <v>-409.66499999999996</v>
      </c>
    </row>
    <row r="94" spans="4:19" s="7" customFormat="1" ht="14.1" customHeight="1" x14ac:dyDescent="0.25">
      <c r="D94" s="13" t="s">
        <v>171</v>
      </c>
      <c r="E94" s="76"/>
      <c r="F94" s="28"/>
      <c r="G94" s="22" t="s">
        <v>134</v>
      </c>
      <c r="H94" s="28"/>
      <c r="I94" s="255">
        <f>('Annual CF'!D48+'Annual CF'!D49+'Annual CF'!D51+'Annual CF'!D55)</f>
        <v>-151.41</v>
      </c>
      <c r="J94" s="255">
        <f>('Annual CF'!E48+'Annual CF'!E49+'Annual CF'!E51+'Annual CF'!E55)</f>
        <v>-14.934000000000001</v>
      </c>
      <c r="K94" s="255">
        <f>('Annual CF'!F48+'Annual CF'!F49+'Annual CF'!F51+'Annual CF'!F55)</f>
        <v>-73.971000000000004</v>
      </c>
      <c r="L94" s="255">
        <f>('Annual CF'!G48+'Annual CF'!G49+'Annual CF'!G51+'Annual CF'!G55)</f>
        <v>-41.1</v>
      </c>
      <c r="M94" s="255">
        <f>('Annual CF'!H48+'Annual CF'!H49+'Annual CF'!H51+'Annual CF'!H55)</f>
        <v>-16.541999999999998</v>
      </c>
      <c r="N94" s="255">
        <f>('Annual CF'!I48+'Annual CF'!I49+'Annual CF'!I51+'Annual CF'!I55)</f>
        <v>7.1500000000000021</v>
      </c>
      <c r="O94" s="255">
        <f>('Annual CF'!J48+'Annual CF'!J49+'Annual CF'!J51+'Annual CF'!J55)</f>
        <v>-98.795000000000002</v>
      </c>
      <c r="P94" s="255">
        <f>('Annual CF'!K48+'Annual CF'!K49+'Annual CF'!K51+'Annual CF'!K55)</f>
        <v>-17.483999999999998</v>
      </c>
      <c r="Q94" s="255">
        <f>('Annual CF'!L48+'Annual CF'!L49+'Annual CF'!L51+'Annual CF'!L55)</f>
        <v>-27.268000000000001</v>
      </c>
      <c r="R94" s="255">
        <f>('Annual CF'!M48+'Annual CF'!M49+'Annual CF'!M51+'Annual CF'!M55)</f>
        <v>-12.904</v>
      </c>
      <c r="S94" s="255">
        <f>('Annual CF'!N48+'Annual CF'!N49+'Annual CF'!N51+'Annual CF'!N55)</f>
        <v>-46.393000000000001</v>
      </c>
    </row>
    <row r="95" spans="4:19" s="7" customFormat="1" ht="14.1" customHeight="1" x14ac:dyDescent="0.2">
      <c r="D95" s="105" t="s">
        <v>367</v>
      </c>
      <c r="E95" s="106"/>
      <c r="F95" s="105"/>
      <c r="G95" s="22" t="s">
        <v>134</v>
      </c>
      <c r="H95" s="28"/>
      <c r="I95" s="258">
        <f>('Annual CF'!D37+'Annual CF'!D38)</f>
        <v>0</v>
      </c>
      <c r="J95" s="258">
        <f>('Annual CF'!E37+'Annual CF'!E38)</f>
        <v>0</v>
      </c>
      <c r="K95" s="258">
        <f>('Annual CF'!F37+'Annual CF'!F38)</f>
        <v>0</v>
      </c>
      <c r="L95" s="258">
        <f>('Annual CF'!G37+'Annual CF'!G38)</f>
        <v>0</v>
      </c>
      <c r="M95" s="258">
        <f>('Annual CF'!H37+'Annual CF'!H38)</f>
        <v>0</v>
      </c>
      <c r="N95" s="258">
        <f>('Annual CF'!I37+'Annual CF'!I38)</f>
        <v>0</v>
      </c>
      <c r="O95" s="258">
        <f>('Annual CF'!J37+'Annual CF'!J38)</f>
        <v>0</v>
      </c>
      <c r="P95" s="258">
        <f>('Annual CF'!K37+'Annual CF'!K38)</f>
        <v>0</v>
      </c>
      <c r="Q95" s="258">
        <f>('Annual CF'!L37+'Annual CF'!L38)</f>
        <v>0</v>
      </c>
      <c r="R95" s="258">
        <f>('Annual CF'!M37+'Annual CF'!M38)</f>
        <v>0</v>
      </c>
      <c r="S95" s="258">
        <f>('Annual CF'!N37+'Annual CF'!N38)</f>
        <v>3047.2000000000003</v>
      </c>
    </row>
    <row r="96" spans="4:19" s="7" customFormat="1" ht="14.1" customHeight="1" x14ac:dyDescent="0.25">
      <c r="D96" s="28" t="s">
        <v>414</v>
      </c>
      <c r="E96" s="76"/>
      <c r="F96" s="28"/>
      <c r="G96" s="22" t="s">
        <v>134</v>
      </c>
      <c r="H96" s="28"/>
      <c r="I96" s="255">
        <f>+('Annual CF'!D42+'Annual CF'!D43+'Annual CF'!D44+'Annual CF'!D45+'Annual CF'!D56+'Annual CF'!D52+'Annual CF'!D54+'Annual CF'!D50)-I88</f>
        <v>463.45600000000002</v>
      </c>
      <c r="J96" s="255">
        <f>+('Annual CF'!E42+'Annual CF'!E43+'Annual CF'!E44+'Annual CF'!E45+'Annual CF'!E56+'Annual CF'!E52+'Annual CF'!E54+'Annual CF'!E50)-J88</f>
        <v>237.18600000000001</v>
      </c>
      <c r="K96" s="255">
        <f>+('Annual CF'!F42+'Annual CF'!F43+'Annual CF'!F44+'Annual CF'!F45+'Annual CF'!F56+'Annual CF'!F52+'Annual CF'!F54+'Annual CF'!F50)-K88</f>
        <v>179.94700000000012</v>
      </c>
      <c r="L96" s="255">
        <f>+('Annual CF'!G42+'Annual CF'!G43+'Annual CF'!G44+'Annual CF'!G45+'Annual CF'!G56+'Annual CF'!G52+'Annual CF'!G54+'Annual CF'!G50)-L88</f>
        <v>550.98500000000013</v>
      </c>
      <c r="M96" s="255">
        <f>+('Annual CF'!H42+'Annual CF'!H43+'Annual CF'!H44+'Annual CF'!H45+'Annual CF'!H56+'Annual CF'!H52+'Annual CF'!H54+'Annual CF'!H50)-M88</f>
        <v>251.35599999999999</v>
      </c>
      <c r="N96" s="255">
        <f>+('Annual CF'!I42+'Annual CF'!I43+'Annual CF'!I44+'Annual CF'!I45+'Annual CF'!I56+'Annual CF'!I52+'Annual CF'!I54+'Annual CF'!I50)-N88</f>
        <v>68.793000000000077</v>
      </c>
      <c r="O96" s="255">
        <f>+('Annual CF'!J42+'Annual CF'!J43+'Annual CF'!J44+'Annual CF'!J45+'Annual CF'!J56+'Annual CF'!J52+'Annual CF'!J54+'Annual CF'!J50)-O88</f>
        <v>2074.6140000000009</v>
      </c>
      <c r="P96" s="255">
        <f>+('Annual CF'!K42+'Annual CF'!K43+'Annual CF'!K44+'Annual CF'!K45+'Annual CF'!K56+'Annual CF'!K52+'Annual CF'!K54+'Annual CF'!K50)-P88</f>
        <v>330.27199999999993</v>
      </c>
      <c r="Q96" s="255">
        <f>+('Annual CF'!L42+'Annual CF'!L43+'Annual CF'!L44+'Annual CF'!L45+'Annual CF'!L56+'Annual CF'!L52+'Annual CF'!L54+'Annual CF'!L50)-Q88</f>
        <v>111.91499999999994</v>
      </c>
      <c r="R96" s="255">
        <f>+('Annual CF'!M42+'Annual CF'!M43+'Annual CF'!M44+'Annual CF'!M45+'Annual CF'!M56+'Annual CF'!M52+'Annual CF'!M54+'Annual CF'!M50)-R88</f>
        <v>136.79099999999988</v>
      </c>
      <c r="S96" s="355">
        <f>+('Annual CF'!N42+'Annual CF'!N39+'Annual CF'!N41+'Annual CF'!N43+'Annual CF'!N44+'Annual CF'!N45+'Annual CF'!N56+'Annual CF'!N52+'Annual CF'!N54+'Annual CF'!N50)</f>
        <v>-2637.0190000000002</v>
      </c>
    </row>
    <row r="97" spans="1:23" s="7" customFormat="1" ht="14.1" customHeight="1" x14ac:dyDescent="0.25">
      <c r="D97" s="28" t="s">
        <v>181</v>
      </c>
      <c r="E97" s="76"/>
      <c r="F97" s="28"/>
      <c r="G97" s="22" t="s">
        <v>134</v>
      </c>
      <c r="H97" s="28"/>
      <c r="I97" s="255">
        <f>('Annual CF'!D53)</f>
        <v>-161.327</v>
      </c>
      <c r="J97" s="255">
        <f>('Annual CF'!E53)</f>
        <v>-110</v>
      </c>
      <c r="K97" s="255">
        <f>('Annual CF'!F53)</f>
        <v>0</v>
      </c>
      <c r="L97" s="255">
        <f>('Annual CF'!G53)</f>
        <v>-370.52800000000002</v>
      </c>
      <c r="M97" s="255">
        <f>('Annual CF'!H53)</f>
        <v>0</v>
      </c>
      <c r="N97" s="255">
        <f>('Annual CF'!I53)</f>
        <v>0</v>
      </c>
      <c r="O97" s="255">
        <f>('Annual CF'!J53)</f>
        <v>-1703.787</v>
      </c>
      <c r="P97" s="255">
        <f>('Annual CF'!K53)</f>
        <v>0</v>
      </c>
      <c r="Q97" s="255">
        <f>('Annual CF'!L53)</f>
        <v>0</v>
      </c>
      <c r="R97" s="255">
        <f>('Annual CF'!M53)</f>
        <v>0</v>
      </c>
      <c r="S97" s="255">
        <f>('Annual CF'!N53)</f>
        <v>0</v>
      </c>
    </row>
    <row r="98" spans="1:23" s="7" customFormat="1" ht="14.1" customHeight="1" x14ac:dyDescent="0.25">
      <c r="D98" s="28" t="s">
        <v>195</v>
      </c>
      <c r="E98" s="76"/>
      <c r="F98" s="28"/>
      <c r="G98" s="22" t="s">
        <v>134</v>
      </c>
      <c r="H98" s="28"/>
      <c r="I98" s="256">
        <f>+SUM('Annual CF'!D26:D32)</f>
        <v>-48.496000000000002</v>
      </c>
      <c r="J98" s="256">
        <f>+SUM('Annual CF'!E26:E32)</f>
        <v>-64.921999999999997</v>
      </c>
      <c r="K98" s="256">
        <f>+SUM('Annual CF'!F26:F32)</f>
        <v>-7.6670000000000007</v>
      </c>
      <c r="L98" s="256">
        <f>+SUM('Annual CF'!G26:G32)</f>
        <v>-7.9329999999999998</v>
      </c>
      <c r="M98" s="256">
        <f>+SUM('Annual CF'!H26:H32)</f>
        <v>-95.102000000000004</v>
      </c>
      <c r="N98" s="256">
        <f>+SUM('Annual CF'!I26:I32)</f>
        <v>-1.63</v>
      </c>
      <c r="O98" s="256">
        <f>+SUM('Annual CF'!J26:J32)</f>
        <v>-1</v>
      </c>
      <c r="P98" s="256">
        <f>+SUM('Annual CF'!K26:K32)</f>
        <v>0.157</v>
      </c>
      <c r="Q98" s="256">
        <f>+SUM('Annual CF'!L26:L32)</f>
        <v>0</v>
      </c>
      <c r="R98" s="256">
        <f>+SUM('Annual CF'!M26:M32)</f>
        <v>0</v>
      </c>
      <c r="S98" s="256">
        <f>+SUM('Annual CF'!N26:N32)</f>
        <v>-220.47000000000003</v>
      </c>
    </row>
    <row r="99" spans="1:23" s="7" customFormat="1" ht="14.1" customHeight="1" x14ac:dyDescent="0.25">
      <c r="D99" s="74" t="s">
        <v>415</v>
      </c>
      <c r="E99" s="76"/>
      <c r="F99" s="28"/>
      <c r="G99" s="22" t="s">
        <v>134</v>
      </c>
      <c r="H99" s="28"/>
      <c r="I99" s="256">
        <f>+'Annual IS'!D34</f>
        <v>-21.14</v>
      </c>
      <c r="J99" s="256">
        <f>+'Annual IS'!E34</f>
        <v>-28.7</v>
      </c>
      <c r="K99" s="256">
        <f>+'Annual IS'!F34</f>
        <v>-57.1</v>
      </c>
      <c r="L99" s="256">
        <f>+'Annual IS'!G34</f>
        <v>-27.065000000000001</v>
      </c>
      <c r="M99" s="256">
        <f>+'Annual IS'!H34</f>
        <v>-58.216999999999999</v>
      </c>
      <c r="N99" s="256">
        <f>+'Annual IS'!I34</f>
        <v>-66.400000000000006</v>
      </c>
      <c r="O99" s="256">
        <f>+'Annual IS'!J34</f>
        <v>-24.606999999999999</v>
      </c>
      <c r="P99" s="256">
        <f>+'Annual IS'!K34</f>
        <v>-35.488</v>
      </c>
      <c r="Q99" s="256">
        <f>+'Annual IS'!L34</f>
        <v>-42.457000000000001</v>
      </c>
      <c r="R99" s="256">
        <f>+'Annual IS'!M34</f>
        <v>-32.149000000000001</v>
      </c>
      <c r="S99" s="256">
        <f>+'Annual IS'!N34</f>
        <v>-170.59700000000001</v>
      </c>
    </row>
    <row r="100" spans="1:23" s="7" customFormat="1" ht="14.1" customHeight="1" thickBot="1" x14ac:dyDescent="0.3">
      <c r="D100" s="77" t="s">
        <v>183</v>
      </c>
      <c r="E100" s="76"/>
      <c r="F100" s="28"/>
      <c r="G100" s="56" t="s">
        <v>134</v>
      </c>
      <c r="H100" s="28"/>
      <c r="I100" s="78">
        <f>I101-SUM(I92:I99)</f>
        <v>-14.945000000000004</v>
      </c>
      <c r="J100" s="78">
        <f t="shared" ref="J100:Q100" si="85">J101-SUM(J92:J99)</f>
        <v>-2.2950000000000905</v>
      </c>
      <c r="K100" s="78">
        <f t="shared" si="85"/>
        <v>23.042999999999882</v>
      </c>
      <c r="L100" s="78">
        <f t="shared" si="85"/>
        <v>-0.27800000000019764</v>
      </c>
      <c r="M100" s="78">
        <f t="shared" si="85"/>
        <v>-2.1000000000025665E-2</v>
      </c>
      <c r="N100" s="78">
        <f t="shared" si="85"/>
        <v>22.880000000000095</v>
      </c>
      <c r="O100" s="78">
        <f>O101-SUM(O92:O99)</f>
        <v>-0.71900000000073305</v>
      </c>
      <c r="P100" s="78">
        <f t="shared" si="85"/>
        <v>-0.13000000000009493</v>
      </c>
      <c r="Q100" s="78">
        <f t="shared" si="85"/>
        <v>-24.20199999999981</v>
      </c>
      <c r="R100" s="78">
        <f t="shared" ref="R100:S100" si="86">R101-SUM(R92:R99)</f>
        <v>3.1530000000002119</v>
      </c>
      <c r="S100" s="78">
        <f t="shared" si="86"/>
        <v>-1.6120000000001791</v>
      </c>
    </row>
    <row r="101" spans="1:23" s="7" customFormat="1" ht="14.1" customHeight="1" thickBot="1" x14ac:dyDescent="0.3">
      <c r="D101" s="86" t="s">
        <v>26</v>
      </c>
      <c r="E101" s="89"/>
      <c r="F101" s="86"/>
      <c r="G101" s="87" t="s">
        <v>134</v>
      </c>
      <c r="H101" s="86"/>
      <c r="I101" s="259">
        <f>+'Annual CF'!D61</f>
        <v>-0.157</v>
      </c>
      <c r="J101" s="259">
        <f>+'Annual CF'!E61</f>
        <v>-0.49399999999999999</v>
      </c>
      <c r="K101" s="259">
        <f>+'Annual CF'!F61</f>
        <v>8.4559999999999995</v>
      </c>
      <c r="L101" s="259">
        <f>+'Annual CF'!G61</f>
        <v>-5.52</v>
      </c>
      <c r="M101" s="259">
        <f>+'Annual CF'!H61</f>
        <v>4.1539999999999999</v>
      </c>
      <c r="N101" s="259">
        <f>+'Annual CF'!I61</f>
        <v>87.447999999999993</v>
      </c>
      <c r="O101" s="259">
        <f>+'Annual CF'!J61</f>
        <v>-83.953000000000003</v>
      </c>
      <c r="P101" s="259">
        <f>+'Annual CF'!K61</f>
        <v>19.481999999999999</v>
      </c>
      <c r="Q101" s="259">
        <f>+'Annual CF'!L61</f>
        <v>-21.163</v>
      </c>
      <c r="R101" s="259">
        <f>+'Annual CF'!M61</f>
        <v>9.8350000000000009</v>
      </c>
      <c r="S101" s="259">
        <f>+'Annual CF'!N61</f>
        <v>2.11</v>
      </c>
    </row>
    <row r="102" spans="1:23" s="7" customFormat="1" ht="14.1" customHeight="1" x14ac:dyDescent="0.25">
      <c r="A102" s="7" t="s">
        <v>53</v>
      </c>
      <c r="E102" s="32"/>
      <c r="G102" s="41"/>
    </row>
    <row r="103" spans="1:23" s="7" customFormat="1" ht="14.1" customHeight="1" x14ac:dyDescent="0.25">
      <c r="C103" s="46" t="s">
        <v>157</v>
      </c>
      <c r="E103" s="32"/>
      <c r="G103" s="41"/>
    </row>
    <row r="104" spans="1:23" s="7" customFormat="1" ht="14.1" customHeight="1" x14ac:dyDescent="0.25">
      <c r="D104" s="13" t="s">
        <v>158</v>
      </c>
      <c r="E104" s="26"/>
      <c r="F104" s="13"/>
      <c r="G104" s="22" t="s">
        <v>134</v>
      </c>
      <c r="H104" s="13"/>
      <c r="I104" s="17">
        <f t="shared" ref="I104:S104" si="87">I28</f>
        <v>863.76199999999994</v>
      </c>
      <c r="J104" s="17">
        <f t="shared" si="87"/>
        <v>997.42100000000005</v>
      </c>
      <c r="K104" s="17">
        <f t="shared" si="87"/>
        <v>1158</v>
      </c>
      <c r="L104" s="17">
        <f t="shared" si="87"/>
        <v>1329.5360000000001</v>
      </c>
      <c r="M104" s="17">
        <f t="shared" si="87"/>
        <v>1548.9359999999999</v>
      </c>
      <c r="N104" s="17">
        <f t="shared" si="87"/>
        <v>1740.5809999999999</v>
      </c>
      <c r="O104" s="17">
        <f t="shared" si="87"/>
        <v>2043.673</v>
      </c>
      <c r="P104" s="17">
        <f t="shared" si="87"/>
        <v>2358.1579999999999</v>
      </c>
      <c r="Q104" s="17">
        <f t="shared" si="87"/>
        <v>2635.2939999999999</v>
      </c>
      <c r="R104" s="17">
        <f t="shared" si="87"/>
        <v>2947.8090000000002</v>
      </c>
      <c r="S104" s="17">
        <f t="shared" si="87"/>
        <v>3267.77</v>
      </c>
      <c r="U104" s="174"/>
      <c r="V104" s="174"/>
      <c r="W104" s="174"/>
    </row>
    <row r="105" spans="1:23" s="7" customFormat="1" ht="14.1" customHeight="1" x14ac:dyDescent="0.25">
      <c r="D105" s="13" t="s">
        <v>159</v>
      </c>
      <c r="E105" s="26"/>
      <c r="F105" s="13"/>
      <c r="G105" s="22" t="s">
        <v>134</v>
      </c>
      <c r="H105" s="13"/>
      <c r="I105" s="17">
        <f t="shared" ref="I105:S105" si="88">I45</f>
        <v>148.05799999999999</v>
      </c>
      <c r="J105" s="17">
        <f t="shared" si="88"/>
        <v>187.06899999999999</v>
      </c>
      <c r="K105" s="17">
        <f t="shared" si="88"/>
        <v>212</v>
      </c>
      <c r="L105" s="17">
        <f t="shared" si="88"/>
        <v>266.82299999999998</v>
      </c>
      <c r="M105" s="17">
        <f t="shared" si="88"/>
        <v>329.09800000000001</v>
      </c>
      <c r="N105" s="17">
        <f t="shared" si="88"/>
        <v>338.13799999999998</v>
      </c>
      <c r="O105" s="17">
        <f t="shared" si="88"/>
        <v>373.49200000000002</v>
      </c>
      <c r="P105" s="17">
        <f t="shared" si="88"/>
        <v>385.95400000000001</v>
      </c>
      <c r="Q105" s="17">
        <f t="shared" si="88"/>
        <v>362.27300000000002</v>
      </c>
      <c r="R105" s="17">
        <f t="shared" si="88"/>
        <v>367.36799999999999</v>
      </c>
      <c r="S105" s="17">
        <f t="shared" si="88"/>
        <v>362.19</v>
      </c>
      <c r="U105" s="174"/>
      <c r="V105" s="174"/>
      <c r="W105" s="174"/>
    </row>
    <row r="106" spans="1:23" s="7" customFormat="1" ht="14.1" customHeight="1" thickBot="1" x14ac:dyDescent="0.3">
      <c r="D106" s="13" t="s">
        <v>160</v>
      </c>
      <c r="E106" s="26"/>
      <c r="F106" s="13"/>
      <c r="G106" s="22" t="s">
        <v>134</v>
      </c>
      <c r="H106" s="13"/>
      <c r="I106" s="17">
        <f t="shared" ref="I106:S106" si="89">I53</f>
        <v>0</v>
      </c>
      <c r="J106" s="17">
        <f t="shared" si="89"/>
        <v>0</v>
      </c>
      <c r="K106" s="17">
        <f t="shared" si="89"/>
        <v>2.1829999999999998</v>
      </c>
      <c r="L106" s="17">
        <f t="shared" si="89"/>
        <v>16.167000000000002</v>
      </c>
      <c r="M106" s="17">
        <f t="shared" si="89"/>
        <v>22.696000000000002</v>
      </c>
      <c r="N106" s="17">
        <f t="shared" si="89"/>
        <v>60.183999999999997</v>
      </c>
      <c r="O106" s="17">
        <f t="shared" si="89"/>
        <v>91.682000000000002</v>
      </c>
      <c r="P106" s="17">
        <f t="shared" si="89"/>
        <v>82.91</v>
      </c>
      <c r="Q106" s="17">
        <f t="shared" si="89"/>
        <v>92.403999999999996</v>
      </c>
      <c r="R106" s="17">
        <f t="shared" si="89"/>
        <v>92.840999999999994</v>
      </c>
      <c r="S106" s="17">
        <f t="shared" si="89"/>
        <v>115.486</v>
      </c>
      <c r="U106" s="174"/>
      <c r="V106" s="174"/>
      <c r="W106" s="174"/>
    </row>
    <row r="107" spans="1:23" s="7" customFormat="1" ht="14.1" customHeight="1" thickTop="1" thickBot="1" x14ac:dyDescent="0.3">
      <c r="D107" s="59" t="s">
        <v>307</v>
      </c>
      <c r="E107" s="60"/>
      <c r="F107" s="59"/>
      <c r="G107" s="61" t="s">
        <v>134</v>
      </c>
      <c r="H107" s="59"/>
      <c r="I107" s="62">
        <f>SUM(I104:I106)</f>
        <v>1011.8199999999999</v>
      </c>
      <c r="J107" s="62">
        <f t="shared" ref="J107:Q107" si="90">SUM(J104:J106)</f>
        <v>1184.49</v>
      </c>
      <c r="K107" s="62">
        <f t="shared" si="90"/>
        <v>1372.183</v>
      </c>
      <c r="L107" s="62">
        <f t="shared" si="90"/>
        <v>1612.5259999999998</v>
      </c>
      <c r="M107" s="62">
        <f t="shared" si="90"/>
        <v>1900.7299999999998</v>
      </c>
      <c r="N107" s="62">
        <f t="shared" si="90"/>
        <v>2138.9030000000002</v>
      </c>
      <c r="O107" s="62">
        <f t="shared" si="90"/>
        <v>2508.8469999999998</v>
      </c>
      <c r="P107" s="62">
        <f t="shared" si="90"/>
        <v>2827.0219999999999</v>
      </c>
      <c r="Q107" s="62">
        <f t="shared" si="90"/>
        <v>3089.971</v>
      </c>
      <c r="R107" s="62">
        <f t="shared" ref="R107:S107" si="91">SUM(R104:R106)</f>
        <v>3408.018</v>
      </c>
      <c r="S107" s="62">
        <f t="shared" si="91"/>
        <v>3745.4459999999999</v>
      </c>
      <c r="U107" s="174"/>
    </row>
    <row r="108" spans="1:23" s="7" customFormat="1" ht="14.1" customHeight="1" thickTop="1" x14ac:dyDescent="0.25">
      <c r="E108" s="32"/>
      <c r="G108" s="41"/>
    </row>
    <row r="109" spans="1:23" s="7" customFormat="1" ht="14.1" customHeight="1" x14ac:dyDescent="0.25">
      <c r="D109" s="13" t="s">
        <v>10</v>
      </c>
      <c r="E109" s="26"/>
      <c r="F109" s="13"/>
      <c r="G109" s="22" t="s">
        <v>134</v>
      </c>
      <c r="H109" s="17">
        <f t="shared" ref="H109:S109" si="92">H30</f>
        <v>440.971</v>
      </c>
      <c r="I109" s="17">
        <f t="shared" si="92"/>
        <v>521.77499999999998</v>
      </c>
      <c r="J109" s="17">
        <f t="shared" si="92"/>
        <v>629.846</v>
      </c>
      <c r="K109" s="17">
        <f t="shared" si="92"/>
        <v>759.90899999999999</v>
      </c>
      <c r="L109" s="17">
        <f t="shared" si="92"/>
        <v>890.70399999999995</v>
      </c>
      <c r="M109" s="17">
        <f t="shared" si="92"/>
        <v>1075.348</v>
      </c>
      <c r="N109" s="17">
        <f t="shared" si="92"/>
        <v>1255.7739999999999</v>
      </c>
      <c r="O109" s="17">
        <f t="shared" si="92"/>
        <v>1477.423</v>
      </c>
      <c r="P109" s="17">
        <f t="shared" si="92"/>
        <v>1694.335</v>
      </c>
      <c r="Q109" s="17">
        <f t="shared" si="92"/>
        <v>1885.31</v>
      </c>
      <c r="R109" s="17">
        <f t="shared" si="92"/>
        <v>2141.8879999999999</v>
      </c>
      <c r="S109" s="17">
        <f t="shared" si="92"/>
        <v>2409.1</v>
      </c>
    </row>
    <row r="110" spans="1:23" s="7" customFormat="1" ht="14.1" customHeight="1" x14ac:dyDescent="0.25">
      <c r="D110" s="13" t="s">
        <v>12</v>
      </c>
      <c r="E110" s="26"/>
      <c r="F110" s="13"/>
      <c r="G110" s="22" t="s">
        <v>134</v>
      </c>
      <c r="H110" s="17">
        <f t="shared" ref="H110:S110" si="93">H47</f>
        <v>-137.202</v>
      </c>
      <c r="I110" s="17">
        <f t="shared" si="93"/>
        <v>-160.93299999999999</v>
      </c>
      <c r="J110" s="17">
        <f t="shared" si="93"/>
        <v>-177.36099999999999</v>
      </c>
      <c r="K110" s="17">
        <f t="shared" si="93"/>
        <v>-202.81899999999999</v>
      </c>
      <c r="L110" s="17">
        <f t="shared" si="93"/>
        <v>-277.76799999999997</v>
      </c>
      <c r="M110" s="17">
        <f t="shared" si="93"/>
        <v>-316.29700000000003</v>
      </c>
      <c r="N110" s="17">
        <f t="shared" si="93"/>
        <v>-321.99900000000002</v>
      </c>
      <c r="O110" s="17">
        <f t="shared" si="93"/>
        <v>-421.13900000000001</v>
      </c>
      <c r="P110" s="17">
        <f t="shared" si="93"/>
        <v>-544.94899999999996</v>
      </c>
      <c r="Q110" s="17">
        <f t="shared" si="93"/>
        <v>-551.06299999999999</v>
      </c>
      <c r="R110" s="17">
        <f t="shared" si="93"/>
        <v>-627.44100000000003</v>
      </c>
      <c r="S110" s="17">
        <f t="shared" si="93"/>
        <v>-723</v>
      </c>
    </row>
    <row r="111" spans="1:23" s="7" customFormat="1" ht="14.1" customHeight="1" thickBot="1" x14ac:dyDescent="0.3">
      <c r="D111" s="13" t="s">
        <v>14</v>
      </c>
      <c r="E111" s="26"/>
      <c r="F111" s="13"/>
      <c r="G111" s="22" t="s">
        <v>134</v>
      </c>
      <c r="H111" s="17">
        <f t="shared" ref="H111:S111" si="94">H54</f>
        <v>0</v>
      </c>
      <c r="I111" s="17">
        <f t="shared" si="94"/>
        <v>4.2999999999999997E-2</v>
      </c>
      <c r="J111" s="17">
        <f t="shared" si="94"/>
        <v>0.371</v>
      </c>
      <c r="K111" s="17">
        <f t="shared" si="94"/>
        <v>0.46400000000000002</v>
      </c>
      <c r="L111" s="17">
        <f t="shared" si="94"/>
        <v>-2.3220000000000001</v>
      </c>
      <c r="M111" s="17">
        <f t="shared" si="94"/>
        <v>2.0350000000000001</v>
      </c>
      <c r="N111" s="17">
        <f t="shared" si="94"/>
        <v>-14.206</v>
      </c>
      <c r="O111" s="17">
        <f t="shared" si="94"/>
        <v>-8.4480000000000004</v>
      </c>
      <c r="P111" s="17">
        <f t="shared" si="94"/>
        <v>2.4239999999999999</v>
      </c>
      <c r="Q111" s="17">
        <f t="shared" si="94"/>
        <v>6.3090000000000002</v>
      </c>
      <c r="R111" s="17">
        <f t="shared" si="94"/>
        <v>19.594000000000001</v>
      </c>
      <c r="S111" s="17">
        <f t="shared" si="94"/>
        <v>21.9</v>
      </c>
    </row>
    <row r="112" spans="1:23" s="20" customFormat="1" ht="14.1" customHeight="1" thickTop="1" thickBot="1" x14ac:dyDescent="0.3">
      <c r="D112" s="91" t="s">
        <v>1</v>
      </c>
      <c r="E112" s="92"/>
      <c r="F112" s="91"/>
      <c r="G112" s="93" t="s">
        <v>134</v>
      </c>
      <c r="H112" s="94">
        <f>SUM(H109:H111)</f>
        <v>303.76900000000001</v>
      </c>
      <c r="I112" s="94">
        <f>SUM(I109:I111)</f>
        <v>360.88499999999999</v>
      </c>
      <c r="J112" s="94">
        <f t="shared" ref="J112:Q112" si="95">SUM(J109:J111)</f>
        <v>452.85599999999999</v>
      </c>
      <c r="K112" s="94">
        <f t="shared" si="95"/>
        <v>557.55400000000009</v>
      </c>
      <c r="L112" s="94">
        <f t="shared" si="95"/>
        <v>610.61399999999992</v>
      </c>
      <c r="M112" s="94">
        <f t="shared" si="95"/>
        <v>761.0859999999999</v>
      </c>
      <c r="N112" s="94">
        <f t="shared" si="95"/>
        <v>919.56899999999985</v>
      </c>
      <c r="O112" s="94">
        <f t="shared" si="95"/>
        <v>1047.836</v>
      </c>
      <c r="P112" s="94">
        <f t="shared" si="95"/>
        <v>1151.81</v>
      </c>
      <c r="Q112" s="94">
        <f t="shared" si="95"/>
        <v>1340.5559999999998</v>
      </c>
      <c r="R112" s="94">
        <f t="shared" ref="R112:S112" si="96">SUM(R109:R111)</f>
        <v>1534.0409999999999</v>
      </c>
      <c r="S112" s="94">
        <f t="shared" si="96"/>
        <v>1708</v>
      </c>
    </row>
    <row r="113" spans="3:19" s="7" customFormat="1" ht="14.1" customHeight="1" thickBot="1" x14ac:dyDescent="0.3">
      <c r="D113" s="74" t="s">
        <v>415</v>
      </c>
      <c r="E113" s="32"/>
      <c r="G113" s="41" t="s">
        <v>134</v>
      </c>
      <c r="I113" s="63">
        <f t="shared" ref="I113:S113" si="97">I99</f>
        <v>-21.14</v>
      </c>
      <c r="J113" s="63">
        <f t="shared" si="97"/>
        <v>-28.7</v>
      </c>
      <c r="K113" s="63">
        <f t="shared" si="97"/>
        <v>-57.1</v>
      </c>
      <c r="L113" s="63">
        <f t="shared" si="97"/>
        <v>-27.065000000000001</v>
      </c>
      <c r="M113" s="63">
        <f t="shared" si="97"/>
        <v>-58.216999999999999</v>
      </c>
      <c r="N113" s="63">
        <f t="shared" si="97"/>
        <v>-66.400000000000006</v>
      </c>
      <c r="O113" s="63">
        <f t="shared" si="97"/>
        <v>-24.606999999999999</v>
      </c>
      <c r="P113" s="63">
        <f t="shared" si="97"/>
        <v>-35.488</v>
      </c>
      <c r="Q113" s="63">
        <f t="shared" si="97"/>
        <v>-42.457000000000001</v>
      </c>
      <c r="R113" s="63">
        <f t="shared" si="97"/>
        <v>-32.149000000000001</v>
      </c>
      <c r="S113" s="63">
        <f t="shared" si="97"/>
        <v>-170.59700000000001</v>
      </c>
    </row>
    <row r="114" spans="3:19" s="7" customFormat="1" ht="14.1" customHeight="1" thickBot="1" x14ac:dyDescent="0.3">
      <c r="D114" s="86" t="s">
        <v>173</v>
      </c>
      <c r="E114" s="85"/>
      <c r="F114" s="86"/>
      <c r="G114" s="87" t="s">
        <v>134</v>
      </c>
      <c r="H114" s="86"/>
      <c r="I114" s="259">
        <f>+'Annual IS'!D10</f>
        <v>339.65600000000001</v>
      </c>
      <c r="J114" s="259">
        <f>+'Annual IS'!E10</f>
        <v>423.8</v>
      </c>
      <c r="K114" s="259">
        <f>+'Annual IS'!F10</f>
        <v>500.40899999999999</v>
      </c>
      <c r="L114" s="259">
        <f>+'Annual IS'!G10</f>
        <v>583.5</v>
      </c>
      <c r="M114" s="259">
        <f>+'Annual IS'!H10</f>
        <v>702.9</v>
      </c>
      <c r="N114" s="259">
        <f>+'Annual IS'!I10</f>
        <v>853.2</v>
      </c>
      <c r="O114" s="259">
        <f>+'Annual IS'!J10</f>
        <v>1023.229</v>
      </c>
      <c r="P114" s="259">
        <f>+'Annual IS'!K10</f>
        <v>1116.3219999999999</v>
      </c>
      <c r="Q114" s="259">
        <f>+'Annual IS'!L10</f>
        <v>1298.0989999999999</v>
      </c>
      <c r="R114" s="259">
        <f>+'Annual IS'!M10</f>
        <v>1501.8920000000001</v>
      </c>
      <c r="S114" s="259">
        <f>+'Annual IS'!N10</f>
        <v>1537.39</v>
      </c>
    </row>
    <row r="115" spans="3:19" s="7" customFormat="1" ht="14.1" customHeight="1" x14ac:dyDescent="0.25">
      <c r="E115" s="32"/>
      <c r="G115" s="41"/>
      <c r="I115" s="271"/>
      <c r="J115" s="271"/>
      <c r="K115" s="271"/>
      <c r="L115" s="271"/>
      <c r="M115" s="271"/>
      <c r="N115" s="271"/>
      <c r="O115" s="271"/>
      <c r="P115" s="271"/>
      <c r="Q115" s="271"/>
      <c r="R115" s="271"/>
      <c r="S115" s="271"/>
    </row>
    <row r="116" spans="3:19" s="7" customFormat="1" ht="14.1" customHeight="1" x14ac:dyDescent="0.25">
      <c r="D116" s="13" t="s">
        <v>198</v>
      </c>
      <c r="E116" s="26"/>
      <c r="F116" s="13"/>
      <c r="G116" s="22" t="s">
        <v>134</v>
      </c>
      <c r="H116" s="13"/>
      <c r="I116" s="17">
        <f t="shared" ref="I116:S116" si="98">I66</f>
        <v>213.29599999999994</v>
      </c>
      <c r="J116" s="17">
        <f t="shared" si="98"/>
        <v>276.29999999999995</v>
      </c>
      <c r="K116" s="17">
        <f t="shared" si="98"/>
        <v>362.22800000000012</v>
      </c>
      <c r="L116" s="17">
        <f t="shared" si="98"/>
        <v>370.27300000000014</v>
      </c>
      <c r="M116" s="17">
        <f t="shared" si="98"/>
        <v>448.79700000000003</v>
      </c>
      <c r="N116" s="17">
        <f t="shared" si="98"/>
        <v>549.70000000000016</v>
      </c>
      <c r="O116" s="17">
        <f t="shared" si="98"/>
        <v>572.24</v>
      </c>
      <c r="P116" s="17">
        <f t="shared" si="98"/>
        <v>576.86199999999997</v>
      </c>
      <c r="Q116" s="17">
        <f t="shared" si="98"/>
        <v>693.96800000000007</v>
      </c>
      <c r="R116" s="17">
        <f t="shared" si="98"/>
        <v>819.13400000000001</v>
      </c>
      <c r="S116" s="17">
        <f t="shared" si="98"/>
        <v>952.87</v>
      </c>
    </row>
    <row r="117" spans="3:19" s="7" customFormat="1" ht="14.1" customHeight="1" x14ac:dyDescent="0.2">
      <c r="C117" s="6"/>
      <c r="D117" s="309" t="s">
        <v>415</v>
      </c>
      <c r="E117" s="310"/>
      <c r="F117" s="311"/>
      <c r="G117" s="22" t="s">
        <v>134</v>
      </c>
      <c r="H117" s="13"/>
      <c r="I117" s="18">
        <f t="shared" ref="I117:S117" si="99">I99</f>
        <v>-21.14</v>
      </c>
      <c r="J117" s="18">
        <f t="shared" si="99"/>
        <v>-28.7</v>
      </c>
      <c r="K117" s="18">
        <f t="shared" si="99"/>
        <v>-57.1</v>
      </c>
      <c r="L117" s="18">
        <f t="shared" si="99"/>
        <v>-27.065000000000001</v>
      </c>
      <c r="M117" s="18">
        <f t="shared" si="99"/>
        <v>-58.216999999999999</v>
      </c>
      <c r="N117" s="18">
        <f t="shared" si="99"/>
        <v>-66.400000000000006</v>
      </c>
      <c r="O117" s="18">
        <f t="shared" si="99"/>
        <v>-24.606999999999999</v>
      </c>
      <c r="P117" s="18">
        <f t="shared" si="99"/>
        <v>-35.488</v>
      </c>
      <c r="Q117" s="18">
        <f t="shared" si="99"/>
        <v>-42.457000000000001</v>
      </c>
      <c r="R117" s="18">
        <f t="shared" si="99"/>
        <v>-32.149000000000001</v>
      </c>
      <c r="S117" s="18">
        <f t="shared" si="99"/>
        <v>-170.59700000000001</v>
      </c>
    </row>
    <row r="118" spans="3:19" s="7" customFormat="1" ht="14.1" customHeight="1" x14ac:dyDescent="0.25">
      <c r="D118" s="137" t="s">
        <v>416</v>
      </c>
      <c r="E118" s="73"/>
      <c r="F118" s="13"/>
      <c r="G118" s="22" t="s">
        <v>134</v>
      </c>
      <c r="H118" s="13"/>
      <c r="I118" s="255">
        <f>+'Annual IS'!D12</f>
        <v>0</v>
      </c>
      <c r="J118" s="255">
        <f>+'Annual IS'!E12</f>
        <v>0</v>
      </c>
      <c r="K118" s="255">
        <f>+'Annual IS'!F12</f>
        <v>0</v>
      </c>
      <c r="L118" s="255">
        <f>+'Annual IS'!G12</f>
        <v>0</v>
      </c>
      <c r="M118" s="255">
        <f>+'Annual IS'!H12</f>
        <v>0</v>
      </c>
      <c r="N118" s="255">
        <f>+'Annual IS'!I12</f>
        <v>0</v>
      </c>
      <c r="O118" s="255">
        <f>+'Annual IS'!J12</f>
        <v>0</v>
      </c>
      <c r="P118" s="255">
        <f>+'Annual IS'!K12</f>
        <v>0</v>
      </c>
      <c r="Q118" s="255">
        <f>+'Annual IS'!L12</f>
        <v>0</v>
      </c>
      <c r="R118" s="255">
        <f>+'Annual IS'!M12</f>
        <v>0</v>
      </c>
      <c r="S118" s="255">
        <f>+'Annual IS'!N12</f>
        <v>-21.196000000000002</v>
      </c>
    </row>
    <row r="119" spans="3:19" s="7" customFormat="1" ht="14.1" customHeight="1" x14ac:dyDescent="0.25">
      <c r="D119" s="280" t="s">
        <v>444</v>
      </c>
      <c r="E119" s="26"/>
      <c r="F119" s="13"/>
      <c r="G119" s="22" t="s">
        <v>134</v>
      </c>
      <c r="H119" s="13"/>
      <c r="I119" s="255">
        <f>+'Annual IS'!D36</f>
        <v>-0.01</v>
      </c>
      <c r="J119" s="255">
        <f>+'Annual IS'!E36</f>
        <v>0</v>
      </c>
      <c r="K119" s="255">
        <f>+'Annual IS'!F36</f>
        <v>0</v>
      </c>
      <c r="L119" s="255">
        <f>+'Annual IS'!G36</f>
        <v>0</v>
      </c>
      <c r="M119" s="255">
        <f>+'Annual IS'!H36</f>
        <v>0</v>
      </c>
      <c r="N119" s="255">
        <f>+'Annual IS'!I36</f>
        <v>0</v>
      </c>
      <c r="O119" s="255">
        <f>+'Annual IS'!J36</f>
        <v>0</v>
      </c>
      <c r="P119" s="255">
        <f>+'Annual IS'!K36</f>
        <v>0</v>
      </c>
      <c r="Q119" s="255">
        <f>+'Annual IS'!L36</f>
        <v>0</v>
      </c>
      <c r="R119" s="255">
        <f>+'Annual IS'!M36</f>
        <v>-4.01</v>
      </c>
      <c r="S119" s="255">
        <f>+'Annual IS'!N36</f>
        <v>0</v>
      </c>
    </row>
    <row r="120" spans="3:19" s="7" customFormat="1" ht="14.1" customHeight="1" thickBot="1" x14ac:dyDescent="0.3">
      <c r="D120" s="280" t="s">
        <v>417</v>
      </c>
      <c r="E120" s="26"/>
      <c r="F120" s="13"/>
      <c r="G120" s="22" t="s">
        <v>134</v>
      </c>
      <c r="H120" s="13"/>
      <c r="I120" s="255">
        <f>+'Annual IS'!D37</f>
        <v>-143.69</v>
      </c>
      <c r="J120" s="255">
        <f>+'Annual IS'!E37</f>
        <v>-149.5</v>
      </c>
      <c r="K120" s="255">
        <f>+'Annual IS'!F37</f>
        <v>-153</v>
      </c>
      <c r="L120" s="255">
        <f>+'Annual IS'!G37</f>
        <v>-153.19999999999999</v>
      </c>
      <c r="M120" s="255">
        <f>+'Annual IS'!H37</f>
        <v>-153.1</v>
      </c>
      <c r="N120" s="255">
        <f>+'Annual IS'!I37</f>
        <v>-159</v>
      </c>
      <c r="O120" s="255">
        <f>+'Annual IS'!J37</f>
        <v>-416.76299999999998</v>
      </c>
      <c r="P120" s="255">
        <f>+'Annual IS'!K37</f>
        <v>-407.495</v>
      </c>
      <c r="Q120" s="255">
        <f>+'Annual IS'!L37</f>
        <v>-438.47500000000002</v>
      </c>
      <c r="R120" s="255">
        <f>+'Annual IS'!M37</f>
        <v>-475.55</v>
      </c>
      <c r="S120" s="255">
        <f>+'Annual IS'!N37</f>
        <v>-462.4</v>
      </c>
    </row>
    <row r="121" spans="3:19" s="7" customFormat="1" ht="14.1" customHeight="1" thickBot="1" x14ac:dyDescent="0.3">
      <c r="D121" s="84" t="s">
        <v>54</v>
      </c>
      <c r="E121" s="85"/>
      <c r="F121" s="86"/>
      <c r="G121" s="87" t="s">
        <v>134</v>
      </c>
      <c r="H121" s="86"/>
      <c r="I121" s="270">
        <f>+SUM(I116:I120)</f>
        <v>48.45599999999996</v>
      </c>
      <c r="J121" s="270">
        <f t="shared" ref="J121:R121" si="100">+SUM(J116:J120)</f>
        <v>98.099999999999966</v>
      </c>
      <c r="K121" s="270">
        <f t="shared" si="100"/>
        <v>152.1280000000001</v>
      </c>
      <c r="L121" s="270">
        <f t="shared" si="100"/>
        <v>190.00800000000015</v>
      </c>
      <c r="M121" s="270">
        <f t="shared" si="100"/>
        <v>237.48000000000005</v>
      </c>
      <c r="N121" s="270">
        <f t="shared" si="100"/>
        <v>324.30000000000018</v>
      </c>
      <c r="O121" s="270">
        <f t="shared" si="100"/>
        <v>130.87000000000006</v>
      </c>
      <c r="P121" s="270">
        <f t="shared" si="100"/>
        <v>133.87900000000002</v>
      </c>
      <c r="Q121" s="270">
        <f t="shared" si="100"/>
        <v>213.03600000000006</v>
      </c>
      <c r="R121" s="270">
        <f t="shared" si="100"/>
        <v>307.42500000000001</v>
      </c>
      <c r="S121" s="270">
        <f t="shared" ref="S121" si="101">+SUM(S116:S120)</f>
        <v>298.67700000000002</v>
      </c>
    </row>
    <row r="122" spans="3:19" s="7" customFormat="1" ht="14.1" customHeight="1" x14ac:dyDescent="0.25">
      <c r="D122" s="267"/>
      <c r="E122" s="268"/>
      <c r="F122" s="20"/>
      <c r="G122" s="269"/>
      <c r="H122" s="20"/>
      <c r="I122" s="271"/>
      <c r="J122" s="271"/>
      <c r="K122" s="271"/>
      <c r="L122" s="271"/>
      <c r="M122" s="271"/>
      <c r="N122" s="271"/>
      <c r="O122" s="271"/>
      <c r="P122" s="271"/>
      <c r="Q122" s="271"/>
      <c r="R122" s="271"/>
      <c r="S122" s="271"/>
    </row>
    <row r="123" spans="3:19" s="7" customFormat="1" ht="14.1" customHeight="1" x14ac:dyDescent="0.25">
      <c r="D123" s="74" t="s">
        <v>298</v>
      </c>
      <c r="E123" s="26"/>
      <c r="F123" s="13"/>
      <c r="G123" s="22" t="s">
        <v>134</v>
      </c>
      <c r="H123" s="17"/>
      <c r="I123" s="255">
        <f>+'Annual IS'!D20</f>
        <v>-311.48500000000001</v>
      </c>
      <c r="J123" s="255">
        <f>+'Annual IS'!E20</f>
        <v>-57.4</v>
      </c>
      <c r="K123" s="339">
        <f>+'Annual IS'!F20</f>
        <v>-100.145</v>
      </c>
      <c r="L123" s="255">
        <f>+'Annual IS'!G20</f>
        <v>-129.49199999999999</v>
      </c>
      <c r="M123" s="255">
        <f>+'Annual IS'!H20</f>
        <v>-60.24</v>
      </c>
      <c r="N123" s="255">
        <f>+'Annual IS'!I20</f>
        <v>-92.913000000000011</v>
      </c>
      <c r="O123" s="255">
        <f>+'Annual IS'!J20</f>
        <v>-186.81300000000002</v>
      </c>
      <c r="P123" s="255">
        <f>+'Annual IS'!K20</f>
        <v>-237.464</v>
      </c>
      <c r="Q123" s="255">
        <f>+'Annual IS'!L20</f>
        <v>-277.95099999999996</v>
      </c>
      <c r="R123" s="255">
        <f>+'Annual IS'!M20</f>
        <v>-184.87199999999999</v>
      </c>
      <c r="S123" s="255">
        <f>+'Annual IS'!N20</f>
        <v>-255.94499999999999</v>
      </c>
    </row>
    <row r="124" spans="3:19" s="7" customFormat="1" ht="14.1" customHeight="1" x14ac:dyDescent="0.25">
      <c r="D124" s="280" t="s">
        <v>418</v>
      </c>
      <c r="E124" s="26"/>
      <c r="F124" s="13"/>
      <c r="G124" s="22" t="s">
        <v>134</v>
      </c>
      <c r="H124" s="17"/>
      <c r="I124" s="17">
        <f t="shared" ref="I124:S124" si="102">-I99</f>
        <v>21.14</v>
      </c>
      <c r="J124" s="17">
        <f t="shared" si="102"/>
        <v>28.7</v>
      </c>
      <c r="K124" s="17">
        <f t="shared" si="102"/>
        <v>57.1</v>
      </c>
      <c r="L124" s="17">
        <f t="shared" si="102"/>
        <v>27.065000000000001</v>
      </c>
      <c r="M124" s="17">
        <f t="shared" si="102"/>
        <v>58.216999999999999</v>
      </c>
      <c r="N124" s="17">
        <f t="shared" si="102"/>
        <v>66.400000000000006</v>
      </c>
      <c r="O124" s="17">
        <f t="shared" si="102"/>
        <v>24.606999999999999</v>
      </c>
      <c r="P124" s="17">
        <f t="shared" si="102"/>
        <v>35.488</v>
      </c>
      <c r="Q124" s="17">
        <f t="shared" si="102"/>
        <v>42.457000000000001</v>
      </c>
      <c r="R124" s="17">
        <f t="shared" si="102"/>
        <v>32.149000000000001</v>
      </c>
      <c r="S124" s="17">
        <f t="shared" si="102"/>
        <v>170.59700000000001</v>
      </c>
    </row>
    <row r="125" spans="3:19" s="7" customFormat="1" ht="14.1" customHeight="1" x14ac:dyDescent="0.25">
      <c r="D125" s="137" t="s">
        <v>419</v>
      </c>
      <c r="E125" s="73"/>
      <c r="F125" s="13"/>
      <c r="G125" s="22" t="s">
        <v>134</v>
      </c>
      <c r="H125" s="17"/>
      <c r="I125" s="17">
        <f>+-I118</f>
        <v>0</v>
      </c>
      <c r="J125" s="17">
        <f t="shared" ref="J125:S125" si="103">+-J118</f>
        <v>0</v>
      </c>
      <c r="K125" s="17">
        <f t="shared" si="103"/>
        <v>0</v>
      </c>
      <c r="L125" s="17">
        <f t="shared" si="103"/>
        <v>0</v>
      </c>
      <c r="M125" s="17">
        <f t="shared" si="103"/>
        <v>0</v>
      </c>
      <c r="N125" s="17">
        <f t="shared" si="103"/>
        <v>0</v>
      </c>
      <c r="O125" s="17">
        <f t="shared" si="103"/>
        <v>0</v>
      </c>
      <c r="P125" s="17">
        <f t="shared" si="103"/>
        <v>0</v>
      </c>
      <c r="Q125" s="17">
        <f t="shared" si="103"/>
        <v>0</v>
      </c>
      <c r="R125" s="17">
        <f t="shared" si="103"/>
        <v>0</v>
      </c>
      <c r="S125" s="17">
        <f t="shared" si="103"/>
        <v>21.196000000000002</v>
      </c>
    </row>
    <row r="126" spans="3:19" s="7" customFormat="1" ht="14.1" customHeight="1" x14ac:dyDescent="0.25">
      <c r="D126" s="280" t="s">
        <v>420</v>
      </c>
      <c r="E126" s="26"/>
      <c r="F126" s="13"/>
      <c r="G126" s="22" t="s">
        <v>134</v>
      </c>
      <c r="H126" s="17"/>
      <c r="I126" s="17">
        <f t="shared" ref="I126:R126" si="104">-I119</f>
        <v>0.01</v>
      </c>
      <c r="J126" s="17">
        <f t="shared" si="104"/>
        <v>0</v>
      </c>
      <c r="K126" s="17">
        <f t="shared" si="104"/>
        <v>0</v>
      </c>
      <c r="L126" s="17">
        <f t="shared" si="104"/>
        <v>0</v>
      </c>
      <c r="M126" s="17">
        <f t="shared" si="104"/>
        <v>0</v>
      </c>
      <c r="N126" s="17">
        <f t="shared" si="104"/>
        <v>0</v>
      </c>
      <c r="O126" s="17">
        <f t="shared" si="104"/>
        <v>0</v>
      </c>
      <c r="P126" s="17">
        <f t="shared" si="104"/>
        <v>0</v>
      </c>
      <c r="Q126" s="17">
        <f t="shared" si="104"/>
        <v>0</v>
      </c>
      <c r="R126" s="17">
        <f t="shared" si="104"/>
        <v>4.01</v>
      </c>
      <c r="S126" s="17">
        <f t="shared" ref="S126" si="105">-S119</f>
        <v>0</v>
      </c>
    </row>
    <row r="127" spans="3:19" s="7" customFormat="1" ht="14.1" customHeight="1" x14ac:dyDescent="0.25">
      <c r="D127" s="280" t="s">
        <v>421</v>
      </c>
      <c r="E127" s="26"/>
      <c r="F127" s="13"/>
      <c r="G127" s="22" t="s">
        <v>134</v>
      </c>
      <c r="H127" s="17"/>
      <c r="I127" s="17">
        <f t="shared" ref="I127:R127" si="106">-I120</f>
        <v>143.69</v>
      </c>
      <c r="J127" s="17">
        <f t="shared" si="106"/>
        <v>149.5</v>
      </c>
      <c r="K127" s="17">
        <f t="shared" si="106"/>
        <v>153</v>
      </c>
      <c r="L127" s="17">
        <f t="shared" si="106"/>
        <v>153.19999999999999</v>
      </c>
      <c r="M127" s="17">
        <f t="shared" si="106"/>
        <v>153.1</v>
      </c>
      <c r="N127" s="17">
        <f t="shared" si="106"/>
        <v>159</v>
      </c>
      <c r="O127" s="17">
        <f t="shared" si="106"/>
        <v>416.76299999999998</v>
      </c>
      <c r="P127" s="17">
        <f t="shared" si="106"/>
        <v>407.495</v>
      </c>
      <c r="Q127" s="17">
        <f t="shared" si="106"/>
        <v>438.47500000000002</v>
      </c>
      <c r="R127" s="17">
        <f t="shared" si="106"/>
        <v>475.55</v>
      </c>
      <c r="S127" s="17">
        <f t="shared" ref="S127" si="107">-S120</f>
        <v>462.4</v>
      </c>
    </row>
    <row r="128" spans="3:19" s="7" customFormat="1" ht="14.1" customHeight="1" x14ac:dyDescent="0.25">
      <c r="D128" s="280" t="s">
        <v>422</v>
      </c>
      <c r="E128" s="13"/>
      <c r="F128" s="13"/>
      <c r="G128" s="22" t="s">
        <v>134</v>
      </c>
      <c r="H128" s="13"/>
      <c r="I128" s="44">
        <v>0</v>
      </c>
      <c r="J128" s="265">
        <v>0</v>
      </c>
      <c r="K128" s="265">
        <v>87.6</v>
      </c>
      <c r="L128" s="265">
        <v>106.3</v>
      </c>
      <c r="M128" s="265">
        <v>43.476999999999997</v>
      </c>
      <c r="N128" s="265">
        <v>137.19999999999999</v>
      </c>
      <c r="O128" s="266">
        <v>26.690999999999999</v>
      </c>
      <c r="P128" s="266">
        <v>14.337999999999999</v>
      </c>
      <c r="Q128" s="266">
        <v>82.852000000000004</v>
      </c>
      <c r="R128" s="266">
        <v>33.829000000000001</v>
      </c>
      <c r="S128" s="266">
        <v>94.522999999999996</v>
      </c>
    </row>
    <row r="129" spans="4:21" s="7" customFormat="1" ht="14.1" customHeight="1" thickBot="1" x14ac:dyDescent="0.3">
      <c r="D129" s="74" t="s">
        <v>423</v>
      </c>
      <c r="G129" s="22" t="s">
        <v>134</v>
      </c>
      <c r="I129" s="185" t="s">
        <v>179</v>
      </c>
      <c r="J129" s="185" t="s">
        <v>179</v>
      </c>
      <c r="K129" s="185" t="s">
        <v>179</v>
      </c>
      <c r="L129" s="185" t="s">
        <v>179</v>
      </c>
      <c r="M129" s="185" t="s">
        <v>179</v>
      </c>
      <c r="N129" s="185" t="s">
        <v>179</v>
      </c>
      <c r="O129" s="44">
        <v>-99.7</v>
      </c>
      <c r="P129" s="272">
        <v>-102.575</v>
      </c>
      <c r="Q129" s="272">
        <v>-106.831</v>
      </c>
      <c r="R129" s="272">
        <v>-126.04</v>
      </c>
      <c r="S129" s="272">
        <v>-131.417</v>
      </c>
    </row>
    <row r="130" spans="4:21" s="7" customFormat="1" ht="14.1" customHeight="1" thickBot="1" x14ac:dyDescent="0.3">
      <c r="D130" s="84" t="s">
        <v>290</v>
      </c>
      <c r="E130" s="85"/>
      <c r="F130" s="86"/>
      <c r="G130" s="87" t="s">
        <v>134</v>
      </c>
      <c r="H130" s="86"/>
      <c r="I130" s="273" t="s">
        <v>179</v>
      </c>
      <c r="J130" s="273" t="s">
        <v>179</v>
      </c>
      <c r="K130" s="273" t="s">
        <v>179</v>
      </c>
      <c r="L130" s="273" t="s">
        <v>179</v>
      </c>
      <c r="M130" s="273" t="s">
        <v>179</v>
      </c>
      <c r="N130" s="273" t="s">
        <v>179</v>
      </c>
      <c r="O130" s="270">
        <f>+SUM(O123:O129)</f>
        <v>181.54799999999994</v>
      </c>
      <c r="P130" s="270">
        <f t="shared" ref="P130:S130" si="108">+SUM(P123:P129)</f>
        <v>117.282</v>
      </c>
      <c r="Q130" s="270">
        <f t="shared" si="108"/>
        <v>179.00200000000007</v>
      </c>
      <c r="R130" s="270">
        <f t="shared" si="108"/>
        <v>234.62599999999998</v>
      </c>
      <c r="S130" s="270">
        <f t="shared" si="108"/>
        <v>361.35399999999993</v>
      </c>
    </row>
    <row r="131" spans="4:21" s="7" customFormat="1" ht="14.1" customHeight="1" thickBot="1" x14ac:dyDescent="0.3">
      <c r="D131" s="74" t="s">
        <v>403</v>
      </c>
      <c r="G131" s="318" t="s">
        <v>404</v>
      </c>
      <c r="I131" s="185" t="s">
        <v>179</v>
      </c>
      <c r="J131" s="185" t="s">
        <v>179</v>
      </c>
      <c r="K131" s="185" t="s">
        <v>179</v>
      </c>
      <c r="L131" s="185" t="s">
        <v>179</v>
      </c>
      <c r="M131" s="185" t="s">
        <v>179</v>
      </c>
      <c r="N131" s="185" t="s">
        <v>179</v>
      </c>
      <c r="O131" s="185" t="s">
        <v>179</v>
      </c>
      <c r="P131" s="185" t="s">
        <v>179</v>
      </c>
      <c r="Q131" s="185" t="s">
        <v>179</v>
      </c>
      <c r="R131" s="276">
        <v>1033962.264</v>
      </c>
      <c r="S131" s="276">
        <v>1033962.264</v>
      </c>
    </row>
    <row r="132" spans="4:21" s="7" customFormat="1" ht="14.1" customHeight="1" thickBot="1" x14ac:dyDescent="0.3">
      <c r="D132" s="84" t="s">
        <v>405</v>
      </c>
      <c r="E132" s="89"/>
      <c r="F132" s="86"/>
      <c r="G132" s="87" t="s">
        <v>135</v>
      </c>
      <c r="H132" s="86"/>
      <c r="I132" s="273" t="s">
        <v>179</v>
      </c>
      <c r="J132" s="273" t="s">
        <v>179</v>
      </c>
      <c r="K132" s="273" t="s">
        <v>179</v>
      </c>
      <c r="L132" s="273" t="s">
        <v>179</v>
      </c>
      <c r="M132" s="273" t="s">
        <v>179</v>
      </c>
      <c r="N132" s="273" t="s">
        <v>179</v>
      </c>
      <c r="O132" s="273" t="s">
        <v>179</v>
      </c>
      <c r="P132" s="273" t="s">
        <v>179</v>
      </c>
      <c r="Q132" s="273" t="s">
        <v>179</v>
      </c>
      <c r="R132" s="317">
        <f>+R130*1000/R131</f>
        <v>0.22691930660246995</v>
      </c>
      <c r="S132" s="317">
        <f>+S130*1000/S131</f>
        <v>0.3494847080802167</v>
      </c>
    </row>
    <row r="133" spans="4:21" s="7" customFormat="1" ht="14.1" customHeight="1" thickBot="1" x14ac:dyDescent="0.3">
      <c r="D133" s="74" t="s">
        <v>406</v>
      </c>
      <c r="G133" s="318" t="s">
        <v>404</v>
      </c>
      <c r="I133" s="185" t="s">
        <v>179</v>
      </c>
      <c r="J133" s="185" t="s">
        <v>179</v>
      </c>
      <c r="K133" s="185" t="s">
        <v>179</v>
      </c>
      <c r="L133" s="185" t="s">
        <v>179</v>
      </c>
      <c r="M133" s="185" t="s">
        <v>179</v>
      </c>
      <c r="N133" s="185" t="s">
        <v>179</v>
      </c>
      <c r="O133" s="185" t="s">
        <v>179</v>
      </c>
      <c r="P133" s="185" t="s">
        <v>179</v>
      </c>
      <c r="Q133" s="185" t="s">
        <v>179</v>
      </c>
      <c r="R133" s="276">
        <v>800000</v>
      </c>
      <c r="S133" s="276">
        <v>854993.87800000003</v>
      </c>
    </row>
    <row r="134" spans="4:21" s="7" customFormat="1" ht="14.1" customHeight="1" thickBot="1" x14ac:dyDescent="0.3">
      <c r="D134" s="84" t="s">
        <v>407</v>
      </c>
      <c r="E134" s="89"/>
      <c r="F134" s="86"/>
      <c r="G134" s="87" t="s">
        <v>135</v>
      </c>
      <c r="H134" s="86"/>
      <c r="I134" s="273" t="s">
        <v>179</v>
      </c>
      <c r="J134" s="273" t="s">
        <v>179</v>
      </c>
      <c r="K134" s="273" t="s">
        <v>179</v>
      </c>
      <c r="L134" s="273" t="s">
        <v>179</v>
      </c>
      <c r="M134" s="273" t="s">
        <v>179</v>
      </c>
      <c r="N134" s="273" t="s">
        <v>179</v>
      </c>
      <c r="O134" s="273" t="s">
        <v>179</v>
      </c>
      <c r="P134" s="273" t="s">
        <v>179</v>
      </c>
      <c r="Q134" s="273" t="s">
        <v>179</v>
      </c>
      <c r="R134" s="317">
        <f>+R123*1000/R133</f>
        <v>-0.23108999999999999</v>
      </c>
      <c r="S134" s="317">
        <f>+S123*1000/S133</f>
        <v>-0.29935302063063424</v>
      </c>
    </row>
    <row r="135" spans="4:21" s="7" customFormat="1" ht="14.1" customHeight="1" thickBot="1" x14ac:dyDescent="0.3">
      <c r="E135" s="32"/>
      <c r="G135" s="41"/>
      <c r="I135" s="271"/>
      <c r="J135" s="271"/>
      <c r="K135" s="271"/>
      <c r="L135" s="271"/>
      <c r="M135" s="271"/>
      <c r="N135" s="271"/>
      <c r="O135" s="271"/>
      <c r="P135" s="271"/>
      <c r="Q135" s="271"/>
      <c r="R135" s="271"/>
      <c r="S135" s="271"/>
    </row>
    <row r="136" spans="4:21" s="7" customFormat="1" ht="14.1" customHeight="1" thickBot="1" x14ac:dyDescent="0.3">
      <c r="D136" s="86" t="s">
        <v>355</v>
      </c>
      <c r="E136" s="89"/>
      <c r="F136" s="86"/>
      <c r="G136" s="87" t="s">
        <v>134</v>
      </c>
      <c r="H136" s="86"/>
      <c r="I136" s="298">
        <f>'Annual IS'!D13</f>
        <v>-291.2</v>
      </c>
      <c r="J136" s="298">
        <f>'Annual IS'!E13</f>
        <v>-325.7</v>
      </c>
      <c r="K136" s="298">
        <f>'Annual IS'!F13</f>
        <v>-348.286</v>
      </c>
      <c r="L136" s="298">
        <f>'Annual IS'!G13</f>
        <v>-393.54199999999997</v>
      </c>
      <c r="M136" s="298">
        <f>'Annual IS'!H13</f>
        <v>-465.38799999999998</v>
      </c>
      <c r="N136" s="298">
        <f>'Annual IS'!I13</f>
        <v>-528.9</v>
      </c>
      <c r="O136" s="298">
        <f>'Annual IS'!J13</f>
        <v>-892.35900000000004</v>
      </c>
      <c r="P136" s="298">
        <f>'Annual IS'!K13</f>
        <v>-982.44299999999998</v>
      </c>
      <c r="Q136" s="298">
        <f>'Annual IS'!L13</f>
        <v>-1085.0630000000001</v>
      </c>
      <c r="R136" s="298">
        <f>'Annual IS'!M13</f>
        <v>-1194.4659999999999</v>
      </c>
      <c r="S136" s="298">
        <f>'Annual IS'!N13</f>
        <v>-1217.4649999999999</v>
      </c>
    </row>
    <row r="137" spans="4:21" s="7" customFormat="1" ht="14.1" customHeight="1" x14ac:dyDescent="0.25">
      <c r="D137" s="280" t="s">
        <v>420</v>
      </c>
      <c r="E137" s="32"/>
      <c r="G137" s="41" t="s">
        <v>134</v>
      </c>
      <c r="I137" s="215">
        <f t="shared" ref="I137:R137" si="109">-I119</f>
        <v>0.01</v>
      </c>
      <c r="J137" s="215">
        <f t="shared" si="109"/>
        <v>0</v>
      </c>
      <c r="K137" s="215">
        <f t="shared" si="109"/>
        <v>0</v>
      </c>
      <c r="L137" s="215">
        <f t="shared" si="109"/>
        <v>0</v>
      </c>
      <c r="M137" s="215">
        <f t="shared" si="109"/>
        <v>0</v>
      </c>
      <c r="N137" s="215">
        <f t="shared" si="109"/>
        <v>0</v>
      </c>
      <c r="O137" s="215">
        <f t="shared" si="109"/>
        <v>0</v>
      </c>
      <c r="P137" s="215">
        <f t="shared" si="109"/>
        <v>0</v>
      </c>
      <c r="Q137" s="215">
        <f t="shared" si="109"/>
        <v>0</v>
      </c>
      <c r="R137" s="215">
        <f t="shared" si="109"/>
        <v>4.01</v>
      </c>
      <c r="S137" s="215">
        <f t="shared" ref="S137" si="110">-S119</f>
        <v>0</v>
      </c>
    </row>
    <row r="138" spans="4:21" s="7" customFormat="1" ht="14.1" customHeight="1" thickBot="1" x14ac:dyDescent="0.3">
      <c r="D138" s="280" t="s">
        <v>421</v>
      </c>
      <c r="E138" s="26"/>
      <c r="F138" s="13"/>
      <c r="G138" s="22" t="s">
        <v>134</v>
      </c>
      <c r="H138" s="13"/>
      <c r="I138" s="216">
        <f t="shared" ref="I138:R138" si="111">-I120</f>
        <v>143.69</v>
      </c>
      <c r="J138" s="216">
        <f t="shared" si="111"/>
        <v>149.5</v>
      </c>
      <c r="K138" s="216">
        <f t="shared" si="111"/>
        <v>153</v>
      </c>
      <c r="L138" s="216">
        <f t="shared" si="111"/>
        <v>153.19999999999999</v>
      </c>
      <c r="M138" s="216">
        <f t="shared" si="111"/>
        <v>153.1</v>
      </c>
      <c r="N138" s="216">
        <f t="shared" si="111"/>
        <v>159</v>
      </c>
      <c r="O138" s="216">
        <f t="shared" si="111"/>
        <v>416.76299999999998</v>
      </c>
      <c r="P138" s="216">
        <f t="shared" si="111"/>
        <v>407.495</v>
      </c>
      <c r="Q138" s="216">
        <f t="shared" si="111"/>
        <v>438.47500000000002</v>
      </c>
      <c r="R138" s="216">
        <f t="shared" si="111"/>
        <v>475.55</v>
      </c>
      <c r="S138" s="216">
        <f t="shared" ref="S138" si="112">-S120</f>
        <v>462.4</v>
      </c>
    </row>
    <row r="139" spans="4:21" s="7" customFormat="1" ht="14.1" customHeight="1" thickBot="1" x14ac:dyDescent="0.3">
      <c r="D139" s="86" t="s">
        <v>354</v>
      </c>
      <c r="E139" s="89"/>
      <c r="F139" s="86"/>
      <c r="G139" s="87" t="s">
        <v>134</v>
      </c>
      <c r="H139" s="86"/>
      <c r="I139" s="88">
        <f t="shared" ref="I139:S139" si="113">I64</f>
        <v>-147.58900000000006</v>
      </c>
      <c r="J139" s="88">
        <f t="shared" si="113"/>
        <v>-176.55600000000004</v>
      </c>
      <c r="K139" s="88">
        <f t="shared" si="113"/>
        <v>-195.32599999999996</v>
      </c>
      <c r="L139" s="88">
        <f t="shared" si="113"/>
        <v>-240.34099999999978</v>
      </c>
      <c r="M139" s="88">
        <f t="shared" si="113"/>
        <v>-312.28899999999987</v>
      </c>
      <c r="N139" s="88">
        <f t="shared" si="113"/>
        <v>-369.86899999999969</v>
      </c>
      <c r="O139" s="88">
        <f t="shared" si="113"/>
        <v>-475.596</v>
      </c>
      <c r="P139" s="88">
        <f t="shared" si="113"/>
        <v>-574.94799999999998</v>
      </c>
      <c r="Q139" s="88">
        <f t="shared" si="113"/>
        <v>-646.58799999999974</v>
      </c>
      <c r="R139" s="88">
        <f t="shared" si="113"/>
        <v>-714.90699999999993</v>
      </c>
      <c r="S139" s="88">
        <f t="shared" si="113"/>
        <v>-755.13</v>
      </c>
    </row>
    <row r="140" spans="4:21" s="7" customFormat="1" ht="14.1" customHeight="1" x14ac:dyDescent="0.25">
      <c r="E140" s="32"/>
      <c r="G140" s="41"/>
    </row>
    <row r="141" spans="4:21" s="7" customFormat="1" ht="14.1" customHeight="1" x14ac:dyDescent="0.25">
      <c r="D141" s="13" t="s">
        <v>237</v>
      </c>
      <c r="E141" s="26"/>
      <c r="F141" s="13"/>
      <c r="G141" s="22" t="s">
        <v>134</v>
      </c>
      <c r="H141" s="13"/>
      <c r="I141" s="17">
        <f t="shared" ref="I141:S141" si="114">I32</f>
        <v>-60.5</v>
      </c>
      <c r="J141" s="17">
        <f t="shared" si="114"/>
        <v>-75.7</v>
      </c>
      <c r="K141" s="17">
        <f t="shared" si="114"/>
        <v>-40.151000000000003</v>
      </c>
      <c r="L141" s="17">
        <f t="shared" si="114"/>
        <v>-47.540999999999997</v>
      </c>
      <c r="M141" s="17">
        <f t="shared" si="114"/>
        <v>-52.026000000000003</v>
      </c>
      <c r="N141" s="17">
        <f t="shared" si="114"/>
        <v>-51.5</v>
      </c>
      <c r="O141" s="17">
        <f t="shared" si="114"/>
        <v>-68.658000000000001</v>
      </c>
      <c r="P141" s="17">
        <f t="shared" si="114"/>
        <v>-94.096000000000004</v>
      </c>
      <c r="Q141" s="17">
        <f t="shared" si="114"/>
        <v>-117.79300000000001</v>
      </c>
      <c r="R141" s="17">
        <f t="shared" si="114"/>
        <v>-155.066</v>
      </c>
      <c r="S141" s="17">
        <f t="shared" si="114"/>
        <v>-191.55799999999999</v>
      </c>
      <c r="U141" s="174"/>
    </row>
    <row r="142" spans="4:21" s="7" customFormat="1" ht="14.1" customHeight="1" x14ac:dyDescent="0.25">
      <c r="D142" s="13" t="s">
        <v>142</v>
      </c>
      <c r="E142" s="26"/>
      <c r="F142" s="13"/>
      <c r="G142" s="22" t="s">
        <v>134</v>
      </c>
      <c r="H142" s="13"/>
      <c r="I142" s="17">
        <f t="shared" ref="I142:S142" si="115">I48</f>
        <v>-193.42500000000001</v>
      </c>
      <c r="J142" s="17">
        <f t="shared" si="115"/>
        <v>-245.33799999999999</v>
      </c>
      <c r="K142" s="17">
        <f t="shared" si="115"/>
        <v>-310.40699999999998</v>
      </c>
      <c r="L142" s="17">
        <f t="shared" si="115"/>
        <v>-351.30399999999997</v>
      </c>
      <c r="M142" s="17">
        <f t="shared" si="115"/>
        <v>-422.44499999999999</v>
      </c>
      <c r="N142" s="17">
        <f t="shared" si="115"/>
        <v>-451.37400000000002</v>
      </c>
      <c r="O142" s="17">
        <f t="shared" si="115"/>
        <v>-546.44000000000005</v>
      </c>
      <c r="P142" s="17">
        <f t="shared" si="115"/>
        <v>-583.73800000000006</v>
      </c>
      <c r="Q142" s="17">
        <f t="shared" si="115"/>
        <v>-577.45699999999999</v>
      </c>
      <c r="R142" s="17">
        <f t="shared" si="115"/>
        <v>-580.452</v>
      </c>
      <c r="S142" s="17">
        <f t="shared" si="115"/>
        <v>-598</v>
      </c>
      <c r="U142" s="174"/>
    </row>
    <row r="143" spans="4:21" s="7" customFormat="1" ht="14.1" customHeight="1" x14ac:dyDescent="0.25">
      <c r="D143" s="13" t="s">
        <v>148</v>
      </c>
      <c r="E143" s="26"/>
      <c r="F143" s="13"/>
      <c r="G143" s="22" t="s">
        <v>134</v>
      </c>
      <c r="H143" s="13"/>
      <c r="I143" s="17">
        <f t="shared" ref="I143:S143" si="116">I55</f>
        <v>0</v>
      </c>
      <c r="J143" s="17">
        <f t="shared" si="116"/>
        <v>0</v>
      </c>
      <c r="K143" s="17">
        <f t="shared" si="116"/>
        <v>0</v>
      </c>
      <c r="L143" s="17">
        <f t="shared" si="116"/>
        <v>-8.5660000000000007</v>
      </c>
      <c r="M143" s="17">
        <f t="shared" si="116"/>
        <v>-8.25</v>
      </c>
      <c r="N143" s="17">
        <f t="shared" si="116"/>
        <v>-7.7960000000000003</v>
      </c>
      <c r="O143" s="17">
        <f t="shared" si="116"/>
        <v>-9.7669999999999995</v>
      </c>
      <c r="P143" s="17">
        <f t="shared" si="116"/>
        <v>-8.8390000000000004</v>
      </c>
      <c r="Q143" s="17">
        <f t="shared" si="116"/>
        <v>-17.327999999999999</v>
      </c>
      <c r="R143" s="17">
        <f t="shared" si="116"/>
        <v>-16.658000000000001</v>
      </c>
      <c r="S143" s="17">
        <f t="shared" si="116"/>
        <v>-4.9859999999999998</v>
      </c>
      <c r="U143" s="174"/>
    </row>
    <row r="144" spans="4:21" s="7" customFormat="1" ht="13.5" customHeight="1" thickBot="1" x14ac:dyDescent="0.3">
      <c r="D144" s="7" t="s">
        <v>239</v>
      </c>
      <c r="E144" s="32"/>
      <c r="G144" s="56" t="s">
        <v>134</v>
      </c>
      <c r="I144" s="63">
        <f t="shared" ref="I144:S144" si="117">I87</f>
        <v>0</v>
      </c>
      <c r="J144" s="63">
        <f t="shared" si="117"/>
        <v>0</v>
      </c>
      <c r="K144" s="63">
        <f t="shared" si="117"/>
        <v>-78.784000000000006</v>
      </c>
      <c r="L144" s="63">
        <f t="shared" si="117"/>
        <v>-92.725999999999999</v>
      </c>
      <c r="M144" s="63">
        <f t="shared" si="117"/>
        <v>-110.188</v>
      </c>
      <c r="N144" s="63">
        <f t="shared" si="117"/>
        <v>-124.24</v>
      </c>
      <c r="O144" s="63">
        <f t="shared" si="117"/>
        <v>-137.58000000000001</v>
      </c>
      <c r="P144" s="63">
        <f t="shared" si="117"/>
        <v>-154.386</v>
      </c>
      <c r="Q144" s="63">
        <f t="shared" si="117"/>
        <v>-155.874</v>
      </c>
      <c r="R144" s="63">
        <f t="shared" si="117"/>
        <v>-167.60300000000001</v>
      </c>
      <c r="S144" s="63">
        <f t="shared" si="117"/>
        <v>-186.05099999999999</v>
      </c>
      <c r="U144" s="174"/>
    </row>
    <row r="145" spans="4:31" s="7" customFormat="1" ht="13.5" customHeight="1" thickBot="1" x14ac:dyDescent="0.3">
      <c r="D145" s="86" t="s">
        <v>182</v>
      </c>
      <c r="E145" s="85"/>
      <c r="F145" s="86"/>
      <c r="G145" s="87" t="s">
        <v>134</v>
      </c>
      <c r="H145" s="86"/>
      <c r="I145" s="88">
        <f>SUM(I141:I144)</f>
        <v>-253.92500000000001</v>
      </c>
      <c r="J145" s="88">
        <f t="shared" ref="J145:Q145" si="118">SUM(J141:J144)</f>
        <v>-321.03800000000001</v>
      </c>
      <c r="K145" s="88">
        <f t="shared" si="118"/>
        <v>-429.34199999999998</v>
      </c>
      <c r="L145" s="88">
        <f t="shared" si="118"/>
        <v>-500.13699999999994</v>
      </c>
      <c r="M145" s="88">
        <f t="shared" si="118"/>
        <v>-592.90899999999999</v>
      </c>
      <c r="N145" s="88">
        <f t="shared" si="118"/>
        <v>-634.91</v>
      </c>
      <c r="O145" s="88">
        <f t="shared" si="118"/>
        <v>-762.44500000000016</v>
      </c>
      <c r="P145" s="88">
        <f t="shared" si="118"/>
        <v>-841.05900000000008</v>
      </c>
      <c r="Q145" s="88">
        <f t="shared" si="118"/>
        <v>-868.452</v>
      </c>
      <c r="R145" s="88">
        <f t="shared" ref="R145:S145" si="119">SUM(R141:R144)</f>
        <v>-919.779</v>
      </c>
      <c r="S145" s="88">
        <f t="shared" si="119"/>
        <v>-980.59500000000003</v>
      </c>
      <c r="U145" s="174"/>
    </row>
    <row r="146" spans="4:31" s="7" customFormat="1" ht="15" customHeight="1" x14ac:dyDescent="0.25">
      <c r="E146" s="32"/>
      <c r="G146" s="41"/>
    </row>
    <row r="147" spans="4:31" s="66" customFormat="1" ht="11.1" customHeight="1" x14ac:dyDescent="0.2">
      <c r="D147" s="67" t="s">
        <v>154</v>
      </c>
      <c r="E147" s="65"/>
      <c r="G147" s="68"/>
    </row>
    <row r="148" spans="4:31" s="66" customFormat="1" ht="11.1" customHeight="1" x14ac:dyDescent="0.25">
      <c r="D148" s="69" t="s">
        <v>300</v>
      </c>
      <c r="E148" s="65"/>
      <c r="G148" s="68"/>
    </row>
    <row r="149" spans="4:31" s="66" customFormat="1" ht="11.1" customHeight="1" x14ac:dyDescent="0.25">
      <c r="D149" s="253" t="s">
        <v>304</v>
      </c>
      <c r="E149" s="65"/>
      <c r="G149" s="68"/>
    </row>
    <row r="150" spans="4:31" s="66" customFormat="1" ht="11.1" customHeight="1" x14ac:dyDescent="0.25">
      <c r="D150" s="66" t="s">
        <v>155</v>
      </c>
      <c r="E150" s="65"/>
      <c r="G150" s="68"/>
    </row>
    <row r="151" spans="4:31" s="66" customFormat="1" ht="11.1" customHeight="1" x14ac:dyDescent="0.25">
      <c r="E151" s="65"/>
      <c r="G151" s="68"/>
    </row>
    <row r="152" spans="4:31" s="66" customFormat="1" ht="11.1" customHeight="1" x14ac:dyDescent="0.2">
      <c r="D152" s="67" t="s">
        <v>87</v>
      </c>
      <c r="E152" s="65"/>
      <c r="G152" s="68"/>
    </row>
    <row r="153" spans="4:31" s="66" customFormat="1" ht="50.1" customHeight="1" x14ac:dyDescent="0.25">
      <c r="D153" s="358" t="s">
        <v>497</v>
      </c>
      <c r="E153" s="358"/>
      <c r="F153" s="358"/>
      <c r="G153" s="358"/>
      <c r="H153" s="358"/>
      <c r="I153" s="358"/>
      <c r="J153" s="358"/>
      <c r="K153" s="358"/>
      <c r="L153" s="358"/>
      <c r="M153" s="358"/>
      <c r="N153" s="358"/>
      <c r="O153" s="358"/>
      <c r="P153" s="358"/>
      <c r="Q153" s="358"/>
      <c r="R153" s="358"/>
      <c r="S153" s="358"/>
    </row>
    <row r="154" spans="4:31" s="66" customFormat="1" ht="23.1" customHeight="1" x14ac:dyDescent="0.25">
      <c r="D154" s="359" t="s">
        <v>509</v>
      </c>
      <c r="E154" s="359"/>
      <c r="F154" s="359"/>
      <c r="G154" s="359"/>
      <c r="H154" s="359"/>
      <c r="I154" s="359"/>
      <c r="J154" s="359"/>
      <c r="K154" s="359"/>
      <c r="L154" s="359"/>
      <c r="M154" s="359"/>
      <c r="N154" s="359"/>
      <c r="O154" s="359"/>
      <c r="P154" s="359"/>
      <c r="Q154" s="359"/>
      <c r="R154" s="359"/>
      <c r="S154" s="359"/>
    </row>
    <row r="155" spans="4:31" s="66" customFormat="1" ht="11.1" customHeight="1" x14ac:dyDescent="0.25">
      <c r="D155" s="282" t="s">
        <v>269</v>
      </c>
      <c r="E155" s="282"/>
      <c r="F155" s="282"/>
      <c r="G155" s="282"/>
      <c r="H155" s="282"/>
      <c r="I155" s="282"/>
      <c r="J155" s="282"/>
      <c r="K155" s="282"/>
      <c r="L155" s="282"/>
      <c r="M155" s="282"/>
      <c r="N155" s="282"/>
      <c r="O155" s="282"/>
      <c r="P155" s="282"/>
      <c r="Q155" s="282"/>
      <c r="R155" s="282"/>
      <c r="S155" s="282"/>
    </row>
    <row r="156" spans="4:31" s="66" customFormat="1" ht="11.1" customHeight="1" x14ac:dyDescent="0.25">
      <c r="D156" s="282" t="s">
        <v>240</v>
      </c>
      <c r="E156" s="282"/>
      <c r="F156" s="282"/>
      <c r="G156" s="282"/>
      <c r="H156" s="282"/>
      <c r="I156" s="282"/>
      <c r="J156" s="282"/>
      <c r="K156" s="282"/>
      <c r="L156" s="282"/>
      <c r="M156" s="282"/>
      <c r="N156" s="282"/>
      <c r="O156" s="282"/>
      <c r="P156" s="282"/>
      <c r="Q156" s="282"/>
      <c r="R156" s="282"/>
      <c r="S156" s="282"/>
      <c r="X156" s="70"/>
    </row>
    <row r="157" spans="4:31" s="66" customFormat="1" ht="11.1" customHeight="1" x14ac:dyDescent="0.25">
      <c r="D157" s="282" t="s">
        <v>511</v>
      </c>
      <c r="E157" s="282"/>
      <c r="F157" s="282"/>
      <c r="G157" s="282"/>
      <c r="H157" s="282"/>
      <c r="I157" s="282"/>
      <c r="J157" s="282"/>
      <c r="K157" s="282"/>
      <c r="L157" s="282"/>
      <c r="M157" s="282"/>
      <c r="N157" s="282"/>
      <c r="O157" s="282"/>
      <c r="P157" s="282"/>
      <c r="Q157" s="282"/>
      <c r="R157" s="282"/>
      <c r="S157" s="282"/>
      <c r="X157" s="70"/>
    </row>
    <row r="158" spans="4:31" s="66" customFormat="1" ht="11.1" customHeight="1" x14ac:dyDescent="0.25">
      <c r="D158" s="282" t="s">
        <v>297</v>
      </c>
      <c r="E158" s="282"/>
      <c r="F158" s="282"/>
      <c r="G158" s="282"/>
      <c r="H158" s="282"/>
      <c r="I158" s="282"/>
      <c r="J158" s="282"/>
      <c r="K158" s="282"/>
      <c r="L158" s="282"/>
      <c r="M158" s="282"/>
      <c r="N158" s="282"/>
      <c r="O158" s="282"/>
      <c r="P158" s="282"/>
      <c r="Q158" s="282"/>
      <c r="R158" s="282"/>
      <c r="S158" s="282"/>
      <c r="X158" s="70"/>
    </row>
    <row r="159" spans="4:31" s="66" customFormat="1" ht="20.100000000000001" customHeight="1" x14ac:dyDescent="0.25">
      <c r="D159" s="357" t="s">
        <v>428</v>
      </c>
      <c r="E159" s="357"/>
      <c r="F159" s="357"/>
      <c r="G159" s="357"/>
      <c r="H159" s="357"/>
      <c r="I159" s="357"/>
      <c r="J159" s="357"/>
      <c r="K159" s="357"/>
      <c r="L159" s="357"/>
      <c r="M159" s="357"/>
      <c r="N159" s="357"/>
      <c r="O159" s="357"/>
      <c r="P159" s="357"/>
      <c r="Q159" s="357"/>
      <c r="R159" s="357"/>
      <c r="S159" s="357"/>
      <c r="X159" s="70"/>
    </row>
    <row r="160" spans="4:31" s="66" customFormat="1" ht="21" customHeight="1" x14ac:dyDescent="0.25">
      <c r="D160" s="357" t="s">
        <v>424</v>
      </c>
      <c r="E160" s="357"/>
      <c r="F160" s="357"/>
      <c r="G160" s="357"/>
      <c r="H160" s="357"/>
      <c r="I160" s="357"/>
      <c r="J160" s="357"/>
      <c r="K160" s="357"/>
      <c r="L160" s="357"/>
      <c r="M160" s="357"/>
      <c r="N160" s="357"/>
      <c r="O160" s="357"/>
      <c r="P160" s="357"/>
      <c r="Q160" s="357"/>
      <c r="R160" s="357"/>
      <c r="S160" s="357"/>
      <c r="T160" s="7"/>
      <c r="U160" s="7"/>
      <c r="V160" s="7"/>
      <c r="W160" s="7"/>
      <c r="X160" s="7"/>
      <c r="AE160" s="70"/>
    </row>
    <row r="161" spans="4:31" s="66" customFormat="1" x14ac:dyDescent="0.25">
      <c r="D161" s="282" t="s">
        <v>489</v>
      </c>
      <c r="E161" s="282"/>
      <c r="F161" s="282"/>
      <c r="G161" s="282"/>
      <c r="H161" s="282"/>
      <c r="I161" s="282"/>
      <c r="J161" s="282"/>
      <c r="K161" s="282"/>
      <c r="L161" s="282"/>
      <c r="M161" s="282"/>
      <c r="N161" s="282"/>
      <c r="O161" s="282"/>
      <c r="P161" s="282"/>
      <c r="Q161" s="282"/>
      <c r="R161" s="282"/>
      <c r="S161" s="282"/>
      <c r="T161" s="7"/>
      <c r="U161" s="7"/>
      <c r="V161" s="7"/>
      <c r="W161" s="7"/>
      <c r="X161" s="7"/>
      <c r="AE161" s="70"/>
    </row>
    <row r="162" spans="4:31" s="66" customFormat="1" ht="25.5" customHeight="1" x14ac:dyDescent="0.25">
      <c r="D162" s="357" t="s">
        <v>490</v>
      </c>
      <c r="E162" s="357"/>
      <c r="F162" s="357"/>
      <c r="G162" s="357"/>
      <c r="H162" s="357"/>
      <c r="I162" s="357"/>
      <c r="J162" s="357"/>
      <c r="K162" s="357"/>
      <c r="L162" s="357"/>
      <c r="M162" s="357"/>
      <c r="N162" s="357"/>
      <c r="O162" s="357"/>
      <c r="P162" s="357"/>
      <c r="Q162" s="357"/>
      <c r="R162" s="357"/>
      <c r="S162" s="357"/>
      <c r="T162" s="7"/>
      <c r="U162" s="7"/>
      <c r="V162" s="7"/>
      <c r="W162" s="7"/>
      <c r="X162" s="7"/>
      <c r="AE162" s="70"/>
    </row>
    <row r="163" spans="4:31" s="66" customFormat="1" ht="11.25" x14ac:dyDescent="0.25">
      <c r="D163" s="66" t="s">
        <v>494</v>
      </c>
      <c r="E163" s="233"/>
      <c r="X163" s="70"/>
    </row>
    <row r="164" spans="4:31" s="66" customFormat="1" ht="24.95" customHeight="1" x14ac:dyDescent="0.25">
      <c r="D164" s="357" t="s">
        <v>425</v>
      </c>
      <c r="E164" s="357"/>
      <c r="F164" s="357"/>
      <c r="G164" s="357"/>
      <c r="H164" s="357"/>
      <c r="I164" s="357"/>
      <c r="J164" s="357"/>
      <c r="K164" s="357"/>
      <c r="L164" s="357"/>
      <c r="M164" s="357"/>
      <c r="N164" s="357"/>
      <c r="O164" s="357"/>
      <c r="P164" s="357"/>
      <c r="Q164" s="357"/>
      <c r="R164" s="357"/>
      <c r="S164" s="357"/>
      <c r="T164" s="196"/>
      <c r="U164" s="196"/>
      <c r="V164" s="196"/>
      <c r="W164" s="196"/>
      <c r="X164" s="196"/>
    </row>
    <row r="165" spans="4:31" s="66" customFormat="1" ht="11.1" customHeight="1" x14ac:dyDescent="0.25">
      <c r="D165" s="66" t="s">
        <v>430</v>
      </c>
      <c r="X165" s="70"/>
    </row>
    <row r="166" spans="4:31" s="66" customFormat="1" ht="11.1" customHeight="1" x14ac:dyDescent="0.25">
      <c r="D166" s="66" t="s">
        <v>498</v>
      </c>
      <c r="X166" s="70"/>
    </row>
    <row r="167" spans="4:31" s="66" customFormat="1" ht="11.1" customHeight="1" x14ac:dyDescent="0.25">
      <c r="D167" s="198" t="s">
        <v>431</v>
      </c>
      <c r="X167" s="70"/>
    </row>
    <row r="168" spans="4:31" s="66" customFormat="1" ht="23.1" customHeight="1" x14ac:dyDescent="0.25">
      <c r="D168" s="358" t="s">
        <v>505</v>
      </c>
      <c r="E168" s="358"/>
      <c r="F168" s="358"/>
      <c r="G168" s="358"/>
      <c r="H168" s="358"/>
      <c r="I168" s="358"/>
      <c r="J168" s="358"/>
      <c r="K168" s="358"/>
      <c r="L168" s="358"/>
      <c r="M168" s="358"/>
      <c r="N168" s="358"/>
      <c r="O168" s="358"/>
      <c r="P168" s="358"/>
      <c r="Q168" s="358"/>
      <c r="R168" s="358"/>
      <c r="S168" s="358"/>
      <c r="X168" s="70"/>
    </row>
    <row r="169" spans="4:31" s="66" customFormat="1" ht="11.1" customHeight="1" x14ac:dyDescent="0.25">
      <c r="D169" s="66" t="s">
        <v>426</v>
      </c>
      <c r="X169" s="70"/>
    </row>
    <row r="170" spans="4:31" x14ac:dyDescent="0.2">
      <c r="D170" s="66" t="s">
        <v>427</v>
      </c>
      <c r="E170" s="66"/>
      <c r="F170" s="66"/>
      <c r="G170" s="66"/>
      <c r="H170" s="66"/>
      <c r="I170" s="66"/>
      <c r="J170" s="66"/>
      <c r="K170" s="66"/>
      <c r="L170" s="66"/>
      <c r="M170" s="66"/>
      <c r="N170" s="66"/>
      <c r="O170" s="66"/>
      <c r="P170" s="66"/>
      <c r="Q170" s="66"/>
      <c r="R170" s="66"/>
      <c r="S170" s="66"/>
    </row>
    <row r="171" spans="4:31" ht="23.1" customHeight="1" x14ac:dyDescent="0.2">
      <c r="D171" s="357" t="s">
        <v>429</v>
      </c>
      <c r="E171" s="357"/>
      <c r="F171" s="357"/>
      <c r="G171" s="357"/>
      <c r="H171" s="357"/>
      <c r="I171" s="357"/>
      <c r="J171" s="357"/>
      <c r="K171" s="357"/>
      <c r="L171" s="357"/>
      <c r="M171" s="357"/>
      <c r="N171" s="357"/>
      <c r="O171" s="357"/>
      <c r="P171" s="357"/>
      <c r="Q171" s="357"/>
      <c r="R171" s="357"/>
      <c r="S171" s="357"/>
    </row>
  </sheetData>
  <mergeCells count="8">
    <mergeCell ref="D171:S171"/>
    <mergeCell ref="D168:S168"/>
    <mergeCell ref="D153:S153"/>
    <mergeCell ref="D160:S160"/>
    <mergeCell ref="D162:S162"/>
    <mergeCell ref="D164:S164"/>
    <mergeCell ref="D154:S154"/>
    <mergeCell ref="D159:S159"/>
  </mergeCells>
  <pageMargins left="0.70866141732283472" right="0.70866141732283472" top="0.74803149606299213" bottom="0.74803149606299213" header="0.31496062992125984" footer="0.31496062992125984"/>
  <pageSetup paperSize="9" scale="61" fitToHeight="0" orientation="landscape" r:id="rId1"/>
  <headerFooter>
    <oddFooter>&amp;R&amp;P</oddFooter>
  </headerFooter>
  <rowBreaks count="3" manualBreakCount="3">
    <brk id="56" min="1" max="19" man="1"/>
    <brk id="101" min="1" max="19" man="1"/>
    <brk id="146" min="1" max="19" man="1"/>
  </rowBreaks>
  <customProperties>
    <customPr name="UniqueName" r:id="rId2"/>
  </customProperties>
  <ignoredErrors>
    <ignoredError sqref="I22:R22 I24:R24" formula="1"/>
    <ignoredError sqref="I98:S98" formulaRange="1"/>
  </ignoredErrors>
  <drawing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8B9BDE-4644-42C3-9CC3-EF628675935E}">
  <sheetPr codeName="Sheet4">
    <tabColor rgb="FFFED2D9"/>
    <pageSetUpPr fitToPage="1"/>
  </sheetPr>
  <dimension ref="C1:Q66"/>
  <sheetViews>
    <sheetView showGridLines="0" view="pageBreakPreview" zoomScaleNormal="115" zoomScaleSheetLayoutView="100" workbookViewId="0"/>
  </sheetViews>
  <sheetFormatPr defaultRowHeight="15" x14ac:dyDescent="0.25"/>
  <cols>
    <col min="1" max="1" width="2.28515625" customWidth="1"/>
    <col min="2" max="2" width="1.42578125" customWidth="1"/>
    <col min="3" max="3" width="42.85546875" customWidth="1"/>
    <col min="4" max="14" width="11.7109375" customWidth="1"/>
    <col min="15" max="15" width="1.7109375" customWidth="1"/>
    <col min="18" max="18" width="19.85546875" customWidth="1"/>
  </cols>
  <sheetData>
    <row r="1" spans="3:14" ht="6.75" customHeight="1" x14ac:dyDescent="0.25"/>
    <row r="2" spans="3:14" s="3" customFormat="1" ht="15.75" x14ac:dyDescent="0.25">
      <c r="C2" s="108" t="s">
        <v>263</v>
      </c>
    </row>
    <row r="4" spans="3:14" x14ac:dyDescent="0.25">
      <c r="C4" s="229" t="s">
        <v>235</v>
      </c>
      <c r="D4" s="206" t="s">
        <v>233</v>
      </c>
      <c r="E4" s="206" t="s">
        <v>233</v>
      </c>
      <c r="F4" s="206" t="s">
        <v>233</v>
      </c>
      <c r="G4" s="206" t="s">
        <v>233</v>
      </c>
      <c r="H4" s="206" t="s">
        <v>233</v>
      </c>
      <c r="I4" s="206" t="s">
        <v>233</v>
      </c>
      <c r="J4" s="206" t="s">
        <v>234</v>
      </c>
      <c r="K4" s="206" t="s">
        <v>234</v>
      </c>
      <c r="L4" s="206" t="s">
        <v>234</v>
      </c>
      <c r="M4" s="206" t="s">
        <v>234</v>
      </c>
      <c r="N4" s="206" t="s">
        <v>496</v>
      </c>
    </row>
    <row r="5" spans="3:14" ht="5.0999999999999996" customHeight="1" x14ac:dyDescent="0.25">
      <c r="C5" s="211"/>
      <c r="D5" s="206"/>
      <c r="E5" s="206"/>
      <c r="F5" s="206"/>
      <c r="G5" s="206"/>
      <c r="H5" s="206"/>
      <c r="I5" s="206"/>
      <c r="J5" s="206"/>
      <c r="K5" s="206"/>
      <c r="L5" s="206"/>
      <c r="M5" s="206"/>
      <c r="N5" s="206"/>
    </row>
    <row r="6" spans="3:14" s="4" customFormat="1" ht="13.5" thickBot="1" x14ac:dyDescent="0.25">
      <c r="C6" s="109" t="s">
        <v>15</v>
      </c>
      <c r="D6" s="110">
        <v>2015</v>
      </c>
      <c r="E6" s="110">
        <v>2016</v>
      </c>
      <c r="F6" s="110">
        <v>2017</v>
      </c>
      <c r="G6" s="110">
        <v>2018</v>
      </c>
      <c r="H6" s="110">
        <v>2019</v>
      </c>
      <c r="I6" s="110">
        <v>2020</v>
      </c>
      <c r="J6" s="110">
        <v>2021</v>
      </c>
      <c r="K6" s="110">
        <v>2022</v>
      </c>
      <c r="L6" s="110">
        <v>2023</v>
      </c>
      <c r="M6" s="110">
        <v>2024</v>
      </c>
      <c r="N6" s="110">
        <v>2025</v>
      </c>
    </row>
    <row r="7" spans="3:14" ht="16.350000000000001" customHeight="1" thickTop="1" x14ac:dyDescent="0.25">
      <c r="C7" s="111" t="s">
        <v>0</v>
      </c>
      <c r="D7" s="112">
        <v>1011.8</v>
      </c>
      <c r="E7" s="112">
        <v>1184.5</v>
      </c>
      <c r="F7" s="112">
        <v>1372.4090000000001</v>
      </c>
      <c r="G7" s="112">
        <v>1612.5260000000001</v>
      </c>
      <c r="H7" s="112">
        <v>1900.729</v>
      </c>
      <c r="I7" s="112">
        <v>2138.9</v>
      </c>
      <c r="J7" s="112">
        <v>2508.8470000000002</v>
      </c>
      <c r="K7" s="112">
        <v>2827.0219999999999</v>
      </c>
      <c r="L7" s="112">
        <v>3089.97</v>
      </c>
      <c r="M7" s="112">
        <v>3408.018</v>
      </c>
      <c r="N7" s="112">
        <v>3745.4459999999999</v>
      </c>
    </row>
    <row r="8" spans="3:14" ht="16.350000000000001" customHeight="1" x14ac:dyDescent="0.25">
      <c r="C8" s="113" t="s">
        <v>16</v>
      </c>
      <c r="D8" s="114">
        <v>-672.14400000000001</v>
      </c>
      <c r="E8" s="114">
        <v>-760.7</v>
      </c>
      <c r="F8" s="114">
        <v>-879.48800000000006</v>
      </c>
      <c r="G8" s="114">
        <v>-1035.95</v>
      </c>
      <c r="H8" s="114">
        <v>-1203.846</v>
      </c>
      <c r="I8" s="114">
        <v>-1290.8</v>
      </c>
      <c r="J8" s="114">
        <v>-1490.8810000000001</v>
      </c>
      <c r="K8" s="114">
        <v>-1715.4570000000001</v>
      </c>
      <c r="L8" s="114">
        <v>-1796.1479999999999</v>
      </c>
      <c r="M8" s="114">
        <v>-1911.039</v>
      </c>
      <c r="N8" s="114">
        <v>-2213.7089999999998</v>
      </c>
    </row>
    <row r="9" spans="3:14" ht="16.350000000000001" customHeight="1" thickBot="1" x14ac:dyDescent="0.3">
      <c r="C9" s="115" t="s">
        <v>17</v>
      </c>
      <c r="D9" s="116">
        <v>0</v>
      </c>
      <c r="E9" s="116">
        <v>0</v>
      </c>
      <c r="F9" s="116">
        <v>7.4930000000000003</v>
      </c>
      <c r="G9" s="116">
        <v>6.9740000000000002</v>
      </c>
      <c r="H9" s="116">
        <v>5.9850000000000003</v>
      </c>
      <c r="I9" s="116">
        <v>5.0999999999999996</v>
      </c>
      <c r="J9" s="116">
        <v>5.2629999999999999</v>
      </c>
      <c r="K9" s="116">
        <v>4.7569999999999997</v>
      </c>
      <c r="L9" s="116">
        <v>4.2770000000000001</v>
      </c>
      <c r="M9" s="116">
        <v>4.9130000000000003</v>
      </c>
      <c r="N9" s="116">
        <v>5.6360000000000001</v>
      </c>
    </row>
    <row r="10" spans="3:14" ht="16.350000000000001" customHeight="1" x14ac:dyDescent="0.25">
      <c r="C10" s="117" t="s">
        <v>173</v>
      </c>
      <c r="D10" s="291">
        <v>339.65600000000001</v>
      </c>
      <c r="E10" s="118">
        <v>423.8</v>
      </c>
      <c r="F10" s="118">
        <v>500.40899999999999</v>
      </c>
      <c r="G10" s="118">
        <v>583.5</v>
      </c>
      <c r="H10" s="118">
        <v>702.9</v>
      </c>
      <c r="I10" s="118">
        <v>853.2</v>
      </c>
      <c r="J10" s="118">
        <v>1023.229</v>
      </c>
      <c r="K10" s="118">
        <v>1116.3219999999999</v>
      </c>
      <c r="L10" s="118">
        <v>1298.0989999999999</v>
      </c>
      <c r="M10" s="118">
        <v>1501.8920000000001</v>
      </c>
      <c r="N10" s="118">
        <v>1537.39</v>
      </c>
    </row>
    <row r="11" spans="3:14" ht="16.350000000000001" customHeight="1" x14ac:dyDescent="0.25">
      <c r="C11" s="113" t="s">
        <v>232</v>
      </c>
      <c r="D11" s="119">
        <v>0.33600000000000002</v>
      </c>
      <c r="E11" s="119">
        <v>0.36499999999999999</v>
      </c>
      <c r="F11" s="119">
        <v>0.36499999999999999</v>
      </c>
      <c r="G11" s="119">
        <v>0.36199999999999999</v>
      </c>
      <c r="H11" s="119">
        <v>0.37</v>
      </c>
      <c r="I11" s="119">
        <v>0.39900000000000002</v>
      </c>
      <c r="J11" s="119">
        <v>0.40784835013034954</v>
      </c>
      <c r="K11" s="119">
        <v>0.39487556689697417</v>
      </c>
      <c r="L11" s="119">
        <v>0.42010083332571013</v>
      </c>
      <c r="M11" s="119">
        <v>0.44069373802476364</v>
      </c>
      <c r="N11" s="119">
        <v>0.41</v>
      </c>
    </row>
    <row r="12" spans="3:14" ht="16.350000000000001" customHeight="1" x14ac:dyDescent="0.25">
      <c r="C12" s="113" t="s">
        <v>363</v>
      </c>
      <c r="D12" s="289">
        <v>0</v>
      </c>
      <c r="E12" s="289">
        <v>0</v>
      </c>
      <c r="F12" s="289">
        <v>0</v>
      </c>
      <c r="G12" s="289">
        <v>0</v>
      </c>
      <c r="H12" s="289">
        <v>0</v>
      </c>
      <c r="I12" s="289">
        <v>0</v>
      </c>
      <c r="J12" s="289">
        <v>0</v>
      </c>
      <c r="K12" s="289">
        <v>0</v>
      </c>
      <c r="L12" s="289">
        <v>0</v>
      </c>
      <c r="M12" s="289">
        <v>0</v>
      </c>
      <c r="N12" s="114">
        <v>-21.196000000000002</v>
      </c>
    </row>
    <row r="13" spans="3:14" ht="16.350000000000001" customHeight="1" thickBot="1" x14ac:dyDescent="0.3">
      <c r="C13" s="113" t="s">
        <v>355</v>
      </c>
      <c r="D13" s="114">
        <v>-291.2</v>
      </c>
      <c r="E13" s="120">
        <v>-325.7</v>
      </c>
      <c r="F13" s="120">
        <v>-348.286</v>
      </c>
      <c r="G13" s="120">
        <v>-393.54199999999997</v>
      </c>
      <c r="H13" s="120">
        <v>-465.38799999999998</v>
      </c>
      <c r="I13" s="120">
        <v>-528.9</v>
      </c>
      <c r="J13" s="120">
        <v>-892.35900000000004</v>
      </c>
      <c r="K13" s="120">
        <v>-982.44299999999998</v>
      </c>
      <c r="L13" s="120">
        <v>-1085.0630000000001</v>
      </c>
      <c r="M13" s="120">
        <v>-1194.4659999999999</v>
      </c>
      <c r="N13" s="120">
        <v>-1217.4649999999999</v>
      </c>
    </row>
    <row r="14" spans="3:14" ht="16.350000000000001" customHeight="1" x14ac:dyDescent="0.25">
      <c r="C14" s="122" t="s">
        <v>191</v>
      </c>
      <c r="D14" s="330">
        <v>48.456000000000003</v>
      </c>
      <c r="E14" s="123">
        <v>98.1</v>
      </c>
      <c r="F14" s="123">
        <v>152.10900000000001</v>
      </c>
      <c r="G14" s="123">
        <v>189.9</v>
      </c>
      <c r="H14" s="123">
        <v>237.5</v>
      </c>
      <c r="I14" s="123">
        <v>324.3</v>
      </c>
      <c r="J14" s="123">
        <v>130.87</v>
      </c>
      <c r="K14" s="123">
        <v>133.85</v>
      </c>
      <c r="L14" s="123">
        <v>213.036</v>
      </c>
      <c r="M14" s="123">
        <v>307.42599999999999</v>
      </c>
      <c r="N14" s="123">
        <v>298.69</v>
      </c>
    </row>
    <row r="15" spans="3:14" ht="16.350000000000001" customHeight="1" x14ac:dyDescent="0.25">
      <c r="C15" s="113" t="s">
        <v>192</v>
      </c>
      <c r="D15" s="119">
        <v>4.8000000000000001E-2</v>
      </c>
      <c r="E15" s="119">
        <v>8.3000000000000004E-2</v>
      </c>
      <c r="F15" s="119">
        <v>0.111</v>
      </c>
      <c r="G15" s="119">
        <v>0.11799999999999999</v>
      </c>
      <c r="H15" s="119">
        <v>0.125</v>
      </c>
      <c r="I15" s="119">
        <v>0.152</v>
      </c>
      <c r="J15" s="119">
        <v>5.1999999999999998E-2</v>
      </c>
      <c r="K15" s="119">
        <v>4.7E-2</v>
      </c>
      <c r="L15" s="119">
        <v>6.9000000000000006E-2</v>
      </c>
      <c r="M15" s="119">
        <v>0.09</v>
      </c>
      <c r="N15" s="119">
        <v>0.08</v>
      </c>
    </row>
    <row r="16" spans="3:14" ht="16.350000000000001" customHeight="1" x14ac:dyDescent="0.25">
      <c r="C16" s="113" t="s">
        <v>19</v>
      </c>
      <c r="D16" s="114">
        <v>-215.9</v>
      </c>
      <c r="E16" s="114">
        <v>-173.8</v>
      </c>
      <c r="F16" s="114">
        <v>-155</v>
      </c>
      <c r="G16" s="114">
        <v>-153.69999999999999</v>
      </c>
      <c r="H16" s="114">
        <v>-205.5</v>
      </c>
      <c r="I16" s="114">
        <v>-231.4</v>
      </c>
      <c r="J16" s="120">
        <v>-284.23</v>
      </c>
      <c r="K16" s="114">
        <v>-316.81</v>
      </c>
      <c r="L16" s="114">
        <v>-450.02</v>
      </c>
      <c r="M16" s="114">
        <v>-469.95</v>
      </c>
      <c r="N16" s="114">
        <v>-384.6</v>
      </c>
    </row>
    <row r="17" spans="3:14" ht="16.350000000000001" customHeight="1" thickBot="1" x14ac:dyDescent="0.3">
      <c r="C17" s="115" t="s">
        <v>20</v>
      </c>
      <c r="D17" s="116">
        <v>-149</v>
      </c>
      <c r="E17" s="116">
        <v>32.9</v>
      </c>
      <c r="F17" s="116">
        <v>-100.1</v>
      </c>
      <c r="G17" s="116">
        <v>-140.30000000000001</v>
      </c>
      <c r="H17" s="116">
        <v>-46.473999999999997</v>
      </c>
      <c r="I17" s="116">
        <v>-140.5</v>
      </c>
      <c r="J17" s="178">
        <v>-32.466000000000001</v>
      </c>
      <c r="K17" s="116">
        <v>-19.965</v>
      </c>
      <c r="L17" s="116">
        <v>-83.659000000000006</v>
      </c>
      <c r="M17" s="116">
        <v>-25.600999999999999</v>
      </c>
      <c r="N17" s="116">
        <v>-110.279</v>
      </c>
    </row>
    <row r="18" spans="3:14" ht="16.350000000000001" customHeight="1" x14ac:dyDescent="0.25">
      <c r="C18" s="124" t="s">
        <v>55</v>
      </c>
      <c r="D18" s="290">
        <v>-316.44400000000002</v>
      </c>
      <c r="E18" s="125">
        <v>-42.8</v>
      </c>
      <c r="F18" s="290">
        <v>-102.991</v>
      </c>
      <c r="G18" s="125">
        <v>-104.1</v>
      </c>
      <c r="H18" s="125">
        <v>-14.5</v>
      </c>
      <c r="I18" s="125">
        <v>-47.6</v>
      </c>
      <c r="J18" s="125">
        <v>-186.23400000000001</v>
      </c>
      <c r="K18" s="125">
        <v>-202.92699999999999</v>
      </c>
      <c r="L18" s="125">
        <v>-320.63799999999998</v>
      </c>
      <c r="M18" s="125">
        <v>-188.06399999999999</v>
      </c>
      <c r="N18" s="125">
        <v>-196.21</v>
      </c>
    </row>
    <row r="19" spans="3:14" ht="16.350000000000001" customHeight="1" thickBot="1" x14ac:dyDescent="0.3">
      <c r="C19" s="113" t="s">
        <v>299</v>
      </c>
      <c r="D19" s="114">
        <v>4.9589999999999996</v>
      </c>
      <c r="E19" s="114">
        <v>-14.6</v>
      </c>
      <c r="F19" s="114">
        <v>2.8460000000000001</v>
      </c>
      <c r="G19" s="114">
        <v>-25.391999999999999</v>
      </c>
      <c r="H19" s="114">
        <v>-45.74</v>
      </c>
      <c r="I19" s="114">
        <v>-45.313000000000002</v>
      </c>
      <c r="J19" s="114">
        <v>-0.57899999999999996</v>
      </c>
      <c r="K19" s="114">
        <v>-34.536999999999999</v>
      </c>
      <c r="L19" s="114">
        <v>42.686999999999998</v>
      </c>
      <c r="M19" s="114">
        <v>3.1920000000000002</v>
      </c>
      <c r="N19" s="114">
        <v>-59.746000000000002</v>
      </c>
    </row>
    <row r="20" spans="3:14" ht="16.350000000000001" customHeight="1" x14ac:dyDescent="0.25">
      <c r="C20" s="124" t="s">
        <v>298</v>
      </c>
      <c r="D20" s="125">
        <v>-311.48500000000001</v>
      </c>
      <c r="E20" s="125">
        <v>-57.4</v>
      </c>
      <c r="F20" s="125">
        <v>-100.145</v>
      </c>
      <c r="G20" s="125">
        <v>-129.49199999999999</v>
      </c>
      <c r="H20" s="125">
        <v>-60.24</v>
      </c>
      <c r="I20" s="125">
        <v>-92.913000000000011</v>
      </c>
      <c r="J20" s="125">
        <v>-186.81300000000002</v>
      </c>
      <c r="K20" s="125">
        <v>-237.464</v>
      </c>
      <c r="L20" s="125">
        <v>-277.95099999999996</v>
      </c>
      <c r="M20" s="125">
        <v>-184.87199999999999</v>
      </c>
      <c r="N20" s="125">
        <v>-255.94499999999999</v>
      </c>
    </row>
    <row r="21" spans="3:14" ht="16.350000000000001" customHeight="1" x14ac:dyDescent="0.25">
      <c r="D21" s="334"/>
      <c r="E21" s="334"/>
      <c r="F21" s="334"/>
      <c r="G21" s="334"/>
      <c r="H21" s="334"/>
      <c r="I21" s="334"/>
      <c r="J21" s="334"/>
      <c r="K21" s="334"/>
      <c r="L21" s="334"/>
      <c r="M21" s="334"/>
      <c r="N21" s="334"/>
    </row>
    <row r="22" spans="3:14" ht="15.75" x14ac:dyDescent="0.25">
      <c r="C22" s="108" t="s">
        <v>268</v>
      </c>
    </row>
    <row r="24" spans="3:14" ht="15.75" thickBot="1" x14ac:dyDescent="0.3">
      <c r="C24" s="109" t="s">
        <v>15</v>
      </c>
      <c r="D24" s="110">
        <v>2015</v>
      </c>
      <c r="E24" s="110">
        <v>2016</v>
      </c>
      <c r="F24" s="110">
        <v>2017</v>
      </c>
      <c r="G24" s="110">
        <v>2018</v>
      </c>
      <c r="H24" s="110">
        <v>2019</v>
      </c>
      <c r="I24" s="110">
        <v>2020</v>
      </c>
      <c r="J24" s="110">
        <v>2021</v>
      </c>
      <c r="K24" s="110">
        <v>2022</v>
      </c>
      <c r="L24" s="110">
        <v>2023</v>
      </c>
      <c r="M24" s="110">
        <v>2024</v>
      </c>
      <c r="N24" s="110">
        <v>2025</v>
      </c>
    </row>
    <row r="25" spans="3:14" ht="16.350000000000001" customHeight="1" thickTop="1" x14ac:dyDescent="0.25">
      <c r="C25" s="111" t="s">
        <v>0</v>
      </c>
      <c r="D25" s="112">
        <v>1011.8</v>
      </c>
      <c r="E25" s="112">
        <v>1184.5</v>
      </c>
      <c r="F25" s="112">
        <v>1372.4090000000001</v>
      </c>
      <c r="G25" s="112">
        <v>1612.5260000000001</v>
      </c>
      <c r="H25" s="112">
        <v>1900.729</v>
      </c>
      <c r="I25" s="112">
        <v>2138.9</v>
      </c>
      <c r="J25" s="112">
        <v>2508.8470000000002</v>
      </c>
      <c r="K25" s="112">
        <v>2827.0219999999999</v>
      </c>
      <c r="L25" s="112">
        <v>3089.97</v>
      </c>
      <c r="M25" s="112">
        <v>3408.018</v>
      </c>
      <c r="N25" s="112">
        <v>3745.4459999999999</v>
      </c>
    </row>
    <row r="26" spans="3:14" ht="16.350000000000001" customHeight="1" x14ac:dyDescent="0.25">
      <c r="C26" s="113" t="s">
        <v>16</v>
      </c>
      <c r="D26" s="114">
        <v>-672.14400000000001</v>
      </c>
      <c r="E26" s="114">
        <v>-760.7</v>
      </c>
      <c r="F26" s="114">
        <v>-879.48800000000006</v>
      </c>
      <c r="G26" s="114">
        <v>-1035.95</v>
      </c>
      <c r="H26" s="114">
        <v>-1203.846</v>
      </c>
      <c r="I26" s="114">
        <v>-1290.8</v>
      </c>
      <c r="J26" s="114">
        <v>-1490.8810000000001</v>
      </c>
      <c r="K26" s="114">
        <v>-1715.4570000000001</v>
      </c>
      <c r="L26" s="114">
        <v>-1796.1479999999999</v>
      </c>
      <c r="M26" s="114">
        <v>-1911.039</v>
      </c>
      <c r="N26" s="114">
        <v>-2213.7089999999998</v>
      </c>
    </row>
    <row r="27" spans="3:14" ht="16.350000000000001" customHeight="1" x14ac:dyDescent="0.25">
      <c r="C27" s="113" t="s">
        <v>265</v>
      </c>
      <c r="D27" s="114">
        <v>21.14</v>
      </c>
      <c r="E27" s="114">
        <v>28.7</v>
      </c>
      <c r="F27" s="114">
        <v>57.1</v>
      </c>
      <c r="G27" s="114">
        <v>27.065000000000001</v>
      </c>
      <c r="H27" s="114">
        <v>58.216999999999999</v>
      </c>
      <c r="I27" s="114">
        <v>66.400000000000006</v>
      </c>
      <c r="J27" s="114">
        <v>24.606999999999999</v>
      </c>
      <c r="K27" s="114">
        <v>35.488</v>
      </c>
      <c r="L27" s="114">
        <v>42.457000000000001</v>
      </c>
      <c r="M27" s="114">
        <v>32.149000000000001</v>
      </c>
      <c r="N27" s="114">
        <v>170.59700000000001</v>
      </c>
    </row>
    <row r="28" spans="3:14" ht="16.350000000000001" customHeight="1" thickBot="1" x14ac:dyDescent="0.3">
      <c r="C28" s="115" t="s">
        <v>17</v>
      </c>
      <c r="D28" s="116">
        <v>0</v>
      </c>
      <c r="E28" s="116">
        <v>0</v>
      </c>
      <c r="F28" s="116">
        <v>7.4930000000000003</v>
      </c>
      <c r="G28" s="116">
        <v>6.9740000000000002</v>
      </c>
      <c r="H28" s="116">
        <v>5.9850000000000003</v>
      </c>
      <c r="I28" s="116">
        <v>5.0999999999999996</v>
      </c>
      <c r="J28" s="116">
        <v>5.2629999999999999</v>
      </c>
      <c r="K28" s="116">
        <v>4.7569999999999997</v>
      </c>
      <c r="L28" s="116">
        <v>4.2770000000000001</v>
      </c>
      <c r="M28" s="116">
        <v>4.9130000000000003</v>
      </c>
      <c r="N28" s="116">
        <v>5.6360000000000001</v>
      </c>
    </row>
    <row r="29" spans="3:14" ht="16.350000000000001" customHeight="1" x14ac:dyDescent="0.25">
      <c r="C29" s="117" t="s">
        <v>1</v>
      </c>
      <c r="D29" s="118">
        <v>360.79599999999994</v>
      </c>
      <c r="E29" s="118">
        <v>452.49999999999994</v>
      </c>
      <c r="F29" s="118">
        <v>557.51400000000012</v>
      </c>
      <c r="G29" s="118">
        <v>610.61500000000012</v>
      </c>
      <c r="H29" s="118">
        <v>761.08500000000004</v>
      </c>
      <c r="I29" s="118">
        <v>919.60000000000014</v>
      </c>
      <c r="J29" s="118">
        <v>1047.836</v>
      </c>
      <c r="K29" s="118">
        <v>1151.81</v>
      </c>
      <c r="L29" s="118">
        <v>1340.556</v>
      </c>
      <c r="M29" s="118">
        <v>1534.0410000000002</v>
      </c>
      <c r="N29" s="118">
        <v>1707.97</v>
      </c>
    </row>
    <row r="30" spans="3:14" ht="16.350000000000001" customHeight="1" x14ac:dyDescent="0.25">
      <c r="C30" s="113" t="s">
        <v>18</v>
      </c>
      <c r="D30" s="119">
        <v>0.35699999999999998</v>
      </c>
      <c r="E30" s="119">
        <v>0.38200000000000001</v>
      </c>
      <c r="F30" s="119">
        <v>0.40600000000000003</v>
      </c>
      <c r="G30" s="119">
        <v>0.379</v>
      </c>
      <c r="H30" s="119">
        <v>0.4</v>
      </c>
      <c r="I30" s="119">
        <v>0.43</v>
      </c>
      <c r="J30" s="119">
        <v>0.41799999999999998</v>
      </c>
      <c r="K30" s="119">
        <v>0.40699999999999997</v>
      </c>
      <c r="L30" s="119">
        <v>0.434</v>
      </c>
      <c r="M30" s="119">
        <v>0.45</v>
      </c>
      <c r="N30" s="119">
        <v>0.45600000000000002</v>
      </c>
    </row>
    <row r="31" spans="3:14" ht="16.350000000000001" customHeight="1" thickBot="1" x14ac:dyDescent="0.3">
      <c r="C31" s="113" t="s">
        <v>354</v>
      </c>
      <c r="D31" s="120">
        <v>-147.5</v>
      </c>
      <c r="E31" s="120">
        <v>-176.2</v>
      </c>
      <c r="F31" s="120">
        <v>-195.286</v>
      </c>
      <c r="G31" s="120">
        <v>-240.34200000000001</v>
      </c>
      <c r="H31" s="120">
        <v>-312.28800000000001</v>
      </c>
      <c r="I31" s="120">
        <v>-369.9</v>
      </c>
      <c r="J31" s="120">
        <v>-475.596</v>
      </c>
      <c r="K31" s="120">
        <v>-574.94799999999998</v>
      </c>
      <c r="L31" s="120">
        <v>-646.58799999999997</v>
      </c>
      <c r="M31" s="120">
        <v>-714.90599999999995</v>
      </c>
      <c r="N31" s="114">
        <v>-755.1</v>
      </c>
    </row>
    <row r="32" spans="3:14" ht="16.350000000000001" customHeight="1" x14ac:dyDescent="0.25">
      <c r="C32" s="237" t="s">
        <v>196</v>
      </c>
      <c r="D32" s="238">
        <v>213.29599999999994</v>
      </c>
      <c r="E32" s="238">
        <v>276.29999999999995</v>
      </c>
      <c r="F32" s="238">
        <v>362.22800000000012</v>
      </c>
      <c r="G32" s="238">
        <v>370.27300000000014</v>
      </c>
      <c r="H32" s="238">
        <v>448.79700000000003</v>
      </c>
      <c r="I32" s="238">
        <v>549.70000000000016</v>
      </c>
      <c r="J32" s="238">
        <v>572.24</v>
      </c>
      <c r="K32" s="238">
        <v>576.86199999999997</v>
      </c>
      <c r="L32" s="238">
        <v>693.96800000000007</v>
      </c>
      <c r="M32" s="238">
        <v>819.13400000000001</v>
      </c>
      <c r="N32" s="238">
        <f t="shared" ref="N32" si="0">+N29+N31</f>
        <v>952.87</v>
      </c>
    </row>
    <row r="33" spans="3:14" ht="16.350000000000001" customHeight="1" x14ac:dyDescent="0.25">
      <c r="C33" s="113" t="s">
        <v>264</v>
      </c>
      <c r="D33" s="119">
        <v>0.21099999999999999</v>
      </c>
      <c r="E33" s="119">
        <v>0.23300000000000001</v>
      </c>
      <c r="F33" s="119">
        <v>0.26400000000000001</v>
      </c>
      <c r="G33" s="119">
        <v>0.23</v>
      </c>
      <c r="H33" s="119">
        <v>0.23599999999999999</v>
      </c>
      <c r="I33" s="119">
        <v>0.25700000000000001</v>
      </c>
      <c r="J33" s="119">
        <v>0.22800000000000001</v>
      </c>
      <c r="K33" s="119">
        <v>0.20399999999999999</v>
      </c>
      <c r="L33" s="119">
        <v>0.22500000000000001</v>
      </c>
      <c r="M33" s="119">
        <v>0.24</v>
      </c>
      <c r="N33" s="119">
        <v>0.254</v>
      </c>
    </row>
    <row r="34" spans="3:14" ht="16.350000000000001" customHeight="1" x14ac:dyDescent="0.25">
      <c r="C34" s="113" t="s">
        <v>266</v>
      </c>
      <c r="D34" s="120">
        <v>-21.14</v>
      </c>
      <c r="E34" s="120">
        <v>-28.7</v>
      </c>
      <c r="F34" s="120">
        <v>-57.1</v>
      </c>
      <c r="G34" s="120">
        <v>-27.065000000000001</v>
      </c>
      <c r="H34" s="120">
        <v>-58.216999999999999</v>
      </c>
      <c r="I34" s="120">
        <v>-66.400000000000006</v>
      </c>
      <c r="J34" s="120">
        <v>-24.606999999999999</v>
      </c>
      <c r="K34" s="120">
        <v>-35.488</v>
      </c>
      <c r="L34" s="120">
        <v>-42.457000000000001</v>
      </c>
      <c r="M34" s="120">
        <v>-32.149000000000001</v>
      </c>
      <c r="N34" s="114">
        <f t="shared" ref="N34" si="1">+-N27</f>
        <v>-170.59700000000001</v>
      </c>
    </row>
    <row r="35" spans="3:14" ht="16.350000000000001" customHeight="1" x14ac:dyDescent="0.25">
      <c r="C35" s="113" t="s">
        <v>368</v>
      </c>
      <c r="D35" s="114">
        <v>0</v>
      </c>
      <c r="E35" s="114">
        <v>0</v>
      </c>
      <c r="F35" s="114">
        <v>0</v>
      </c>
      <c r="G35" s="114">
        <v>0</v>
      </c>
      <c r="H35" s="114">
        <v>0</v>
      </c>
      <c r="I35" s="114">
        <v>0</v>
      </c>
      <c r="J35" s="114">
        <v>0</v>
      </c>
      <c r="K35" s="114">
        <v>0</v>
      </c>
      <c r="L35" s="114">
        <v>0</v>
      </c>
      <c r="M35" s="114">
        <v>0</v>
      </c>
      <c r="N35" s="114">
        <v>-21.2</v>
      </c>
    </row>
    <row r="36" spans="3:14" ht="16.350000000000001" customHeight="1" x14ac:dyDescent="0.25">
      <c r="C36" s="113" t="s">
        <v>439</v>
      </c>
      <c r="D36" s="114">
        <v>-0.01</v>
      </c>
      <c r="E36" s="114">
        <v>0</v>
      </c>
      <c r="F36" s="114">
        <v>0</v>
      </c>
      <c r="G36" s="114">
        <v>0</v>
      </c>
      <c r="H36" s="114">
        <v>0</v>
      </c>
      <c r="I36" s="114">
        <v>0</v>
      </c>
      <c r="J36" s="114">
        <v>0</v>
      </c>
      <c r="K36" s="114">
        <v>0</v>
      </c>
      <c r="L36" s="114">
        <v>0</v>
      </c>
      <c r="M36" s="114">
        <v>-4.01</v>
      </c>
      <c r="N36" s="114">
        <v>0</v>
      </c>
    </row>
    <row r="37" spans="3:14" ht="15.75" customHeight="1" thickBot="1" x14ac:dyDescent="0.3">
      <c r="C37" s="113" t="s">
        <v>369</v>
      </c>
      <c r="D37" s="114">
        <v>-143.69</v>
      </c>
      <c r="E37" s="114">
        <v>-149.5</v>
      </c>
      <c r="F37" s="252">
        <v>-153</v>
      </c>
      <c r="G37" s="114">
        <v>-153.19999999999999</v>
      </c>
      <c r="H37" s="114">
        <v>-153.1</v>
      </c>
      <c r="I37" s="114">
        <v>-159</v>
      </c>
      <c r="J37" s="114">
        <v>-416.76299999999998</v>
      </c>
      <c r="K37" s="114">
        <v>-407.495</v>
      </c>
      <c r="L37" s="114">
        <v>-438.47500000000002</v>
      </c>
      <c r="M37" s="114">
        <v>-475.55</v>
      </c>
      <c r="N37" s="114">
        <v>-462.4</v>
      </c>
    </row>
    <row r="38" spans="3:14" ht="16.350000000000001" customHeight="1" x14ac:dyDescent="0.25">
      <c r="C38" s="122" t="s">
        <v>191</v>
      </c>
      <c r="D38" s="123">
        <v>48.456000000000003</v>
      </c>
      <c r="E38" s="123">
        <v>98.1</v>
      </c>
      <c r="F38" s="123">
        <v>152.12799999999999</v>
      </c>
      <c r="G38" s="123">
        <v>190.00800000000001</v>
      </c>
      <c r="H38" s="123">
        <v>237.48</v>
      </c>
      <c r="I38" s="123">
        <v>324.3</v>
      </c>
      <c r="J38" s="123">
        <v>130.87</v>
      </c>
      <c r="K38" s="123">
        <v>133.87899999999999</v>
      </c>
      <c r="L38" s="123">
        <v>213.036</v>
      </c>
      <c r="M38" s="123">
        <v>307.42599999999999</v>
      </c>
      <c r="N38" s="147">
        <v>298.69</v>
      </c>
    </row>
    <row r="39" spans="3:14" ht="16.350000000000001" customHeight="1" x14ac:dyDescent="0.25">
      <c r="C39" s="121"/>
      <c r="D39" s="335"/>
      <c r="E39" s="335"/>
      <c r="F39" s="335"/>
      <c r="G39" s="335"/>
      <c r="H39" s="335"/>
      <c r="I39" s="335"/>
      <c r="J39" s="335"/>
      <c r="K39" s="335"/>
      <c r="L39" s="335"/>
      <c r="M39" s="335"/>
      <c r="N39" s="335"/>
    </row>
    <row r="40" spans="3:14" ht="16.350000000000001" customHeight="1" x14ac:dyDescent="0.25">
      <c r="C40" s="108" t="s">
        <v>130</v>
      </c>
      <c r="D40" s="335"/>
      <c r="E40" s="335"/>
      <c r="F40" s="335"/>
      <c r="G40" s="335"/>
      <c r="H40" s="335"/>
      <c r="I40" s="335"/>
      <c r="J40" s="335"/>
      <c r="K40" s="335"/>
      <c r="L40" s="335"/>
      <c r="M40" s="335"/>
      <c r="N40" s="335"/>
    </row>
    <row r="41" spans="3:14" ht="16.350000000000001" customHeight="1" x14ac:dyDescent="0.25"/>
    <row r="42" spans="3:14" ht="16.350000000000001" customHeight="1" thickBot="1" x14ac:dyDescent="0.3">
      <c r="C42" s="241" t="s">
        <v>15</v>
      </c>
      <c r="D42" s="110">
        <v>2015</v>
      </c>
      <c r="E42" s="110">
        <v>2016</v>
      </c>
      <c r="F42" s="110">
        <v>2017</v>
      </c>
      <c r="G42" s="110">
        <v>2018</v>
      </c>
      <c r="H42" s="110">
        <v>2019</v>
      </c>
      <c r="I42" s="110">
        <v>2020</v>
      </c>
      <c r="J42" s="110">
        <v>2021</v>
      </c>
      <c r="K42" s="110">
        <v>2022</v>
      </c>
      <c r="L42" s="110">
        <v>2023</v>
      </c>
      <c r="M42" s="110">
        <v>2024</v>
      </c>
      <c r="N42" s="110">
        <v>2025</v>
      </c>
    </row>
    <row r="43" spans="3:14" ht="16.350000000000001" customHeight="1" thickTop="1" x14ac:dyDescent="0.25">
      <c r="C43" s="111" t="s">
        <v>21</v>
      </c>
      <c r="D43" s="112">
        <v>863.76199999999994</v>
      </c>
      <c r="E43" s="112">
        <v>997.42100000000005</v>
      </c>
      <c r="F43" s="112">
        <v>1158.096</v>
      </c>
      <c r="G43" s="112">
        <v>1329.5360000000001</v>
      </c>
      <c r="H43" s="112">
        <v>1548.9359999999999</v>
      </c>
      <c r="I43" s="112">
        <v>1740.5809999999999</v>
      </c>
      <c r="J43" s="112">
        <v>2043.673</v>
      </c>
      <c r="K43" s="112">
        <v>2358.1579999999999</v>
      </c>
      <c r="L43" s="112">
        <v>2635.2939999999999</v>
      </c>
      <c r="M43" s="112">
        <v>2947.8090000000002</v>
      </c>
      <c r="N43" s="112">
        <v>3267.77</v>
      </c>
    </row>
    <row r="44" spans="3:14" ht="16.350000000000001" customHeight="1" x14ac:dyDescent="0.25">
      <c r="C44" s="113" t="s">
        <v>22</v>
      </c>
      <c r="D44" s="114">
        <v>148.05799999999999</v>
      </c>
      <c r="E44" s="114">
        <v>187.06899999999999</v>
      </c>
      <c r="F44" s="114">
        <v>212</v>
      </c>
      <c r="G44" s="114">
        <v>266.82299999999998</v>
      </c>
      <c r="H44" s="114">
        <v>329.09800000000001</v>
      </c>
      <c r="I44" s="114">
        <v>338.13799999999998</v>
      </c>
      <c r="J44" s="114">
        <v>373.49200000000002</v>
      </c>
      <c r="K44" s="114">
        <v>385.95400000000001</v>
      </c>
      <c r="L44" s="114">
        <v>362.27300000000002</v>
      </c>
      <c r="M44" s="114">
        <v>367.36799999999999</v>
      </c>
      <c r="N44" s="114">
        <v>362.19099999999997</v>
      </c>
    </row>
    <row r="45" spans="3:14" ht="16.350000000000001" customHeight="1" thickBot="1" x14ac:dyDescent="0.3">
      <c r="C45" s="115" t="s">
        <v>7</v>
      </c>
      <c r="D45" s="116">
        <v>0</v>
      </c>
      <c r="E45" s="116">
        <v>0</v>
      </c>
      <c r="F45" s="116">
        <v>2.1829999999999998</v>
      </c>
      <c r="G45" s="116">
        <v>16.167000000000002</v>
      </c>
      <c r="H45" s="116">
        <v>22.695</v>
      </c>
      <c r="I45" s="116">
        <v>60.183999999999997</v>
      </c>
      <c r="J45" s="116">
        <v>91.682000000000002</v>
      </c>
      <c r="K45" s="116">
        <v>82.91</v>
      </c>
      <c r="L45" s="116">
        <v>92.403999999999996</v>
      </c>
      <c r="M45" s="116">
        <v>92.840999999999994</v>
      </c>
      <c r="N45" s="114">
        <v>115.486</v>
      </c>
    </row>
    <row r="46" spans="3:14" ht="16.350000000000001" customHeight="1" x14ac:dyDescent="0.25">
      <c r="C46" s="124" t="s">
        <v>5</v>
      </c>
      <c r="D46" s="125">
        <v>1011.8</v>
      </c>
      <c r="E46" s="125">
        <v>1184.5</v>
      </c>
      <c r="F46" s="125">
        <v>1372.279</v>
      </c>
      <c r="G46" s="125">
        <v>1612.5</v>
      </c>
      <c r="H46" s="125">
        <v>1900.7</v>
      </c>
      <c r="I46" s="125">
        <v>2138.9</v>
      </c>
      <c r="J46" s="125">
        <v>2508.8000000000002</v>
      </c>
      <c r="K46" s="125">
        <v>2827</v>
      </c>
      <c r="L46" s="125">
        <v>3090</v>
      </c>
      <c r="M46" s="125">
        <v>3408</v>
      </c>
      <c r="N46" s="125">
        <v>3745.4459999999999</v>
      </c>
    </row>
    <row r="47" spans="3:14" x14ac:dyDescent="0.25">
      <c r="D47" s="240"/>
      <c r="E47" s="240"/>
      <c r="F47" s="240"/>
      <c r="G47" s="240"/>
      <c r="H47" s="240"/>
      <c r="I47" s="240"/>
      <c r="J47" s="240"/>
      <c r="K47" s="240"/>
      <c r="L47" s="240"/>
      <c r="M47" s="240"/>
      <c r="N47" s="240"/>
    </row>
    <row r="48" spans="3:14" ht="15.75" x14ac:dyDescent="0.25">
      <c r="C48" s="108" t="s">
        <v>318</v>
      </c>
      <c r="D48" s="240"/>
      <c r="E48" s="240"/>
      <c r="F48" s="240"/>
      <c r="G48" s="240"/>
      <c r="H48" s="240"/>
      <c r="I48" s="240"/>
      <c r="J48" s="240"/>
      <c r="K48" s="240"/>
      <c r="L48" s="240"/>
      <c r="M48" s="240"/>
      <c r="N48" s="240"/>
    </row>
    <row r="49" spans="3:17" x14ac:dyDescent="0.25">
      <c r="D49" s="240"/>
      <c r="E49" s="240"/>
      <c r="F49" s="240"/>
      <c r="G49" s="240"/>
      <c r="H49" s="240"/>
      <c r="I49" s="240"/>
      <c r="J49" s="240"/>
      <c r="K49" s="240"/>
      <c r="L49" s="240"/>
      <c r="M49" s="240"/>
      <c r="N49" s="240"/>
    </row>
    <row r="50" spans="3:17" ht="16.350000000000001" customHeight="1" thickBot="1" x14ac:dyDescent="0.3">
      <c r="C50" s="241" t="s">
        <v>15</v>
      </c>
      <c r="D50" s="110">
        <v>2015</v>
      </c>
      <c r="E50" s="110">
        <v>2016</v>
      </c>
      <c r="F50" s="110">
        <v>2017</v>
      </c>
      <c r="G50" s="110">
        <v>2018</v>
      </c>
      <c r="H50" s="110">
        <v>2019</v>
      </c>
      <c r="I50" s="110">
        <v>2020</v>
      </c>
      <c r="J50" s="110">
        <v>2021</v>
      </c>
      <c r="K50" s="110">
        <v>2022</v>
      </c>
      <c r="L50" s="110">
        <v>2023</v>
      </c>
      <c r="M50" s="110">
        <v>2024</v>
      </c>
      <c r="N50" s="110">
        <v>2025</v>
      </c>
    </row>
    <row r="51" spans="3:17" ht="16.350000000000001" customHeight="1" thickTop="1" x14ac:dyDescent="0.25">
      <c r="C51" s="111" t="s">
        <v>315</v>
      </c>
      <c r="D51" s="288"/>
      <c r="E51" s="288"/>
      <c r="F51" s="288"/>
      <c r="G51" s="288"/>
      <c r="H51" s="288"/>
      <c r="I51" s="288"/>
      <c r="J51" s="288"/>
      <c r="K51" s="112">
        <v>1671.5509999999999</v>
      </c>
      <c r="L51" s="112">
        <v>1731.259</v>
      </c>
      <c r="M51" s="112">
        <v>1852.587</v>
      </c>
      <c r="N51" s="112">
        <v>1998.9</v>
      </c>
      <c r="Q51" s="149"/>
    </row>
    <row r="52" spans="3:17" ht="16.350000000000001" customHeight="1" x14ac:dyDescent="0.25">
      <c r="C52" s="113" t="s">
        <v>316</v>
      </c>
      <c r="D52" s="289"/>
      <c r="E52" s="289"/>
      <c r="F52" s="289"/>
      <c r="G52" s="289"/>
      <c r="H52" s="289"/>
      <c r="I52" s="289"/>
      <c r="J52" s="289"/>
      <c r="K52" s="114">
        <v>893.63800000000003</v>
      </c>
      <c r="L52" s="114">
        <v>1044.47</v>
      </c>
      <c r="M52" s="114">
        <v>1200.481</v>
      </c>
      <c r="N52" s="114">
        <v>1340.4</v>
      </c>
      <c r="Q52" s="149"/>
    </row>
    <row r="53" spans="3:17" ht="16.350000000000001" customHeight="1" x14ac:dyDescent="0.25">
      <c r="C53" s="113" t="s">
        <v>317</v>
      </c>
      <c r="D53" s="289"/>
      <c r="E53" s="289"/>
      <c r="F53" s="289"/>
      <c r="G53" s="289"/>
      <c r="H53" s="289"/>
      <c r="I53" s="289"/>
      <c r="J53" s="289"/>
      <c r="K53" s="114">
        <v>218.45099999999999</v>
      </c>
      <c r="L53" s="114">
        <v>263.166</v>
      </c>
      <c r="M53" s="114">
        <v>303.05799999999999</v>
      </c>
      <c r="N53" s="114">
        <v>344.9</v>
      </c>
      <c r="Q53" s="149"/>
    </row>
    <row r="54" spans="3:17" ht="16.350000000000001" customHeight="1" thickBot="1" x14ac:dyDescent="0.3">
      <c r="C54" s="115" t="s">
        <v>370</v>
      </c>
      <c r="D54" s="289"/>
      <c r="E54" s="289"/>
      <c r="F54" s="289"/>
      <c r="G54" s="289"/>
      <c r="H54" s="289"/>
      <c r="I54" s="289"/>
      <c r="J54" s="289"/>
      <c r="K54" s="114">
        <v>43.359000000000002</v>
      </c>
      <c r="L54" s="114">
        <v>51.104999999999997</v>
      </c>
      <c r="M54" s="114">
        <v>51.874000000000002</v>
      </c>
      <c r="N54" s="114">
        <v>61.3</v>
      </c>
      <c r="Q54" s="149"/>
    </row>
    <row r="55" spans="3:17" ht="16.350000000000001" customHeight="1" x14ac:dyDescent="0.25">
      <c r="C55" s="124" t="s">
        <v>5</v>
      </c>
      <c r="D55" s="290"/>
      <c r="E55" s="290"/>
      <c r="F55" s="290"/>
      <c r="G55" s="290"/>
      <c r="H55" s="290"/>
      <c r="I55" s="290"/>
      <c r="J55" s="290"/>
      <c r="K55" s="125">
        <v>2827</v>
      </c>
      <c r="L55" s="125">
        <v>3090</v>
      </c>
      <c r="M55" s="125">
        <v>3408</v>
      </c>
      <c r="N55" s="125">
        <v>3745.4459999999999</v>
      </c>
      <c r="Q55" s="149"/>
    </row>
    <row r="56" spans="3:17" ht="16.350000000000001" customHeight="1" x14ac:dyDescent="0.25">
      <c r="C56" s="117"/>
      <c r="D56" s="291"/>
      <c r="E56" s="291"/>
      <c r="F56" s="291"/>
      <c r="G56" s="291"/>
      <c r="H56" s="291"/>
      <c r="I56" s="291"/>
      <c r="J56" s="291"/>
      <c r="K56" s="291"/>
      <c r="L56" s="291"/>
      <c r="M56" s="291"/>
      <c r="N56" s="291"/>
    </row>
    <row r="57" spans="3:17" x14ac:dyDescent="0.25">
      <c r="C57" s="67" t="s">
        <v>87</v>
      </c>
      <c r="D57" s="128"/>
      <c r="E57" s="128"/>
      <c r="F57" s="128"/>
      <c r="G57" s="128"/>
      <c r="H57" s="128"/>
      <c r="I57" s="128"/>
      <c r="J57" s="128"/>
      <c r="K57" s="128"/>
      <c r="L57" s="128"/>
      <c r="M57" s="128"/>
      <c r="N57" s="128"/>
    </row>
    <row r="58" spans="3:17" s="235" customFormat="1" ht="54.95" customHeight="1" x14ac:dyDescent="0.25">
      <c r="C58" s="358" t="s">
        <v>497</v>
      </c>
      <c r="D58" s="358"/>
      <c r="E58" s="358"/>
      <c r="F58" s="358"/>
      <c r="G58" s="358"/>
      <c r="H58" s="358"/>
      <c r="I58" s="358"/>
      <c r="J58" s="358"/>
      <c r="K58" s="358"/>
      <c r="L58" s="358"/>
      <c r="M58" s="358"/>
      <c r="N58" s="358"/>
      <c r="O58" s="236"/>
    </row>
    <row r="59" spans="3:17" ht="15" customHeight="1" x14ac:dyDescent="0.25">
      <c r="C59" s="198" t="s">
        <v>305</v>
      </c>
      <c r="D59" s="198"/>
      <c r="E59" s="198"/>
      <c r="F59" s="198"/>
      <c r="G59" s="198"/>
      <c r="H59" s="198"/>
      <c r="I59" s="198"/>
      <c r="J59" s="198"/>
      <c r="K59" s="198"/>
      <c r="L59" s="198"/>
      <c r="M59" s="198"/>
      <c r="N59" s="198"/>
    </row>
    <row r="60" spans="3:17" ht="15" customHeight="1" x14ac:dyDescent="0.25">
      <c r="C60" s="66" t="s">
        <v>499</v>
      </c>
      <c r="D60" s="198"/>
      <c r="E60" s="198"/>
      <c r="F60" s="198"/>
      <c r="G60" s="198"/>
      <c r="H60" s="198"/>
      <c r="I60" s="198"/>
      <c r="J60" s="198"/>
      <c r="K60" s="198"/>
      <c r="L60" s="198"/>
      <c r="M60" s="198"/>
      <c r="N60" s="198"/>
    </row>
    <row r="61" spans="3:17" ht="15" customHeight="1" x14ac:dyDescent="0.25">
      <c r="C61" s="198" t="s">
        <v>440</v>
      </c>
      <c r="D61" s="198"/>
      <c r="E61" s="198"/>
      <c r="F61" s="198"/>
      <c r="G61" s="198"/>
      <c r="H61" s="198"/>
      <c r="I61" s="198"/>
      <c r="J61" s="198"/>
      <c r="K61" s="198"/>
      <c r="L61" s="198"/>
      <c r="M61" s="198"/>
      <c r="N61" s="198"/>
    </row>
    <row r="62" spans="3:17" ht="21.95" customHeight="1" x14ac:dyDescent="0.25">
      <c r="C62" s="360" t="s">
        <v>504</v>
      </c>
      <c r="D62" s="360"/>
      <c r="E62" s="360"/>
      <c r="F62" s="360"/>
      <c r="G62" s="360"/>
      <c r="H62" s="360"/>
      <c r="I62" s="360"/>
      <c r="J62" s="360"/>
      <c r="K62" s="360"/>
      <c r="L62" s="360"/>
      <c r="M62" s="360"/>
      <c r="N62" s="360"/>
    </row>
    <row r="63" spans="3:17" ht="15" customHeight="1" x14ac:dyDescent="0.25">
      <c r="C63" s="198" t="s">
        <v>371</v>
      </c>
      <c r="D63" s="198"/>
      <c r="E63" s="198"/>
      <c r="F63" s="198"/>
      <c r="G63" s="198"/>
      <c r="H63" s="198"/>
      <c r="I63" s="198"/>
      <c r="J63" s="198"/>
      <c r="K63" s="198"/>
      <c r="L63" s="198"/>
      <c r="M63" s="198"/>
      <c r="N63" s="198"/>
    </row>
    <row r="64" spans="3:17" x14ac:dyDescent="0.25">
      <c r="E64" s="285"/>
      <c r="F64" s="285"/>
      <c r="G64" s="285"/>
      <c r="H64" s="285"/>
      <c r="I64" s="285"/>
      <c r="J64" s="285"/>
      <c r="K64" s="285"/>
      <c r="L64" s="285"/>
      <c r="M64" s="285"/>
      <c r="N64" s="285"/>
    </row>
    <row r="65" spans="5:14" x14ac:dyDescent="0.25">
      <c r="E65" s="285"/>
      <c r="F65" s="285"/>
      <c r="G65" s="285"/>
      <c r="H65" s="285"/>
      <c r="I65" s="285"/>
      <c r="J65" s="285"/>
      <c r="K65" s="285"/>
      <c r="L65" s="285"/>
      <c r="M65" s="285"/>
      <c r="N65" s="285"/>
    </row>
    <row r="66" spans="5:14" x14ac:dyDescent="0.25">
      <c r="E66" s="285"/>
      <c r="F66" s="285"/>
      <c r="G66" s="285"/>
      <c r="H66" s="285"/>
      <c r="I66" s="285"/>
      <c r="J66" s="285"/>
      <c r="K66" s="285"/>
      <c r="L66" s="285"/>
      <c r="M66" s="285"/>
      <c r="N66" s="285"/>
    </row>
  </sheetData>
  <mergeCells count="2">
    <mergeCell ref="C58:N58"/>
    <mergeCell ref="C62:N62"/>
  </mergeCells>
  <pageMargins left="0.7" right="0.7" top="0.75" bottom="0.75" header="0.3" footer="0.3"/>
  <pageSetup paperSize="9" scale="75" fitToHeight="0" orientation="landscape" r:id="rId1"/>
  <rowBreaks count="1" manualBreakCount="1">
    <brk id="38" min="1" max="14" man="1"/>
  </rowBreaks>
  <customProperties>
    <customPr name="UniqueName" r:id="rId2"/>
  </customPropertie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756F7-A22D-4D34-A481-808F49059B18}">
  <sheetPr codeName="Sheet5">
    <tabColor rgb="FFFED2D9"/>
    <pageSetUpPr fitToPage="1"/>
  </sheetPr>
  <dimension ref="A1:S103"/>
  <sheetViews>
    <sheetView showGridLines="0" view="pageBreakPreview" zoomScaleNormal="100" zoomScaleSheetLayoutView="100" workbookViewId="0"/>
  </sheetViews>
  <sheetFormatPr defaultColWidth="9.140625" defaultRowHeight="15" x14ac:dyDescent="0.25"/>
  <cols>
    <col min="1" max="1" width="1.140625" customWidth="1"/>
    <col min="2" max="2" width="1.28515625" customWidth="1"/>
    <col min="3" max="3" width="40.7109375" customWidth="1"/>
    <col min="4" max="14" width="12.7109375" customWidth="1"/>
    <col min="15" max="15" width="1.7109375" customWidth="1"/>
  </cols>
  <sheetData>
    <row r="1" spans="3:15" ht="4.5" customHeight="1" x14ac:dyDescent="0.25"/>
    <row r="2" spans="3:15" s="3" customFormat="1" ht="15.75" x14ac:dyDescent="0.25">
      <c r="C2" s="108" t="s">
        <v>128</v>
      </c>
    </row>
    <row r="3" spans="3:15" ht="17.25" x14ac:dyDescent="0.25">
      <c r="C3" s="150"/>
    </row>
    <row r="4" spans="3:15" x14ac:dyDescent="0.25">
      <c r="C4" s="229" t="s">
        <v>235</v>
      </c>
      <c r="D4" s="206" t="s">
        <v>233</v>
      </c>
      <c r="E4" s="206" t="s">
        <v>233</v>
      </c>
      <c r="F4" s="206" t="s">
        <v>233</v>
      </c>
      <c r="G4" s="206" t="s">
        <v>233</v>
      </c>
      <c r="H4" s="206" t="s">
        <v>233</v>
      </c>
      <c r="I4" s="206" t="s">
        <v>233</v>
      </c>
      <c r="J4" s="206" t="s">
        <v>234</v>
      </c>
      <c r="K4" s="206" t="s">
        <v>234</v>
      </c>
      <c r="L4" s="206" t="s">
        <v>234</v>
      </c>
      <c r="M4" s="206" t="s">
        <v>234</v>
      </c>
      <c r="N4" s="206" t="s">
        <v>496</v>
      </c>
    </row>
    <row r="5" spans="3:15" ht="5.0999999999999996" customHeight="1" x14ac:dyDescent="0.25">
      <c r="C5" s="211"/>
      <c r="D5" s="206"/>
      <c r="E5" s="206"/>
      <c r="F5" s="206"/>
      <c r="G5" s="206"/>
      <c r="H5" s="206"/>
      <c r="I5" s="206"/>
      <c r="J5" s="206"/>
      <c r="K5" s="206"/>
      <c r="L5" s="206"/>
      <c r="M5" s="206"/>
      <c r="N5" s="206"/>
    </row>
    <row r="6" spans="3:15" s="4" customFormat="1" ht="13.5" thickBot="1" x14ac:dyDescent="0.25">
      <c r="C6" s="109" t="s">
        <v>15</v>
      </c>
      <c r="D6" s="110">
        <v>2015</v>
      </c>
      <c r="E6" s="110">
        <v>2016</v>
      </c>
      <c r="F6" s="110">
        <v>2017</v>
      </c>
      <c r="G6" s="110">
        <v>2018</v>
      </c>
      <c r="H6" s="110">
        <v>2019</v>
      </c>
      <c r="I6" s="110">
        <v>2020</v>
      </c>
      <c r="J6" s="110">
        <v>2021</v>
      </c>
      <c r="K6" s="110">
        <v>2022</v>
      </c>
      <c r="L6" s="110">
        <v>2023</v>
      </c>
      <c r="M6" s="110">
        <v>2024</v>
      </c>
      <c r="N6" s="110">
        <v>2025</v>
      </c>
      <c r="O6" s="151"/>
    </row>
    <row r="7" spans="3:15" ht="15.75" thickTop="1" x14ac:dyDescent="0.25">
      <c r="C7" s="152" t="s">
        <v>2</v>
      </c>
      <c r="D7" s="111"/>
      <c r="E7" s="111"/>
      <c r="F7" s="111"/>
      <c r="G7" s="111"/>
      <c r="H7" s="111"/>
      <c r="I7" s="111"/>
      <c r="J7" s="111"/>
      <c r="K7" s="111"/>
      <c r="L7" s="111"/>
      <c r="M7" s="111"/>
      <c r="N7" s="121"/>
    </row>
    <row r="8" spans="3:15" x14ac:dyDescent="0.25">
      <c r="C8" s="117" t="s">
        <v>28</v>
      </c>
      <c r="D8" s="121"/>
      <c r="E8" s="121"/>
      <c r="F8" s="121"/>
      <c r="G8" s="121"/>
      <c r="H8" s="121"/>
      <c r="I8" s="121"/>
      <c r="J8" s="121"/>
      <c r="K8" s="121"/>
      <c r="L8" s="121"/>
      <c r="M8" s="121"/>
      <c r="N8" s="121"/>
    </row>
    <row r="9" spans="3:15" x14ac:dyDescent="0.25">
      <c r="C9" s="113" t="s">
        <v>29</v>
      </c>
      <c r="D9" s="114">
        <v>408.358</v>
      </c>
      <c r="E9" s="114">
        <v>501.49599999999998</v>
      </c>
      <c r="F9" s="114">
        <v>608.22299999999996</v>
      </c>
      <c r="G9" s="114">
        <v>720.96</v>
      </c>
      <c r="H9" s="114">
        <v>872.846</v>
      </c>
      <c r="I9" s="114">
        <v>1005.923</v>
      </c>
      <c r="J9" s="114">
        <v>1169.952</v>
      </c>
      <c r="K9" s="114">
        <v>1316.626</v>
      </c>
      <c r="L9" s="114">
        <v>1450.741</v>
      </c>
      <c r="M9" s="114">
        <v>1574.056</v>
      </c>
      <c r="N9" s="114">
        <v>1701.9490000000001</v>
      </c>
    </row>
    <row r="10" spans="3:15" x14ac:dyDescent="0.25">
      <c r="C10" s="113" t="s">
        <v>30</v>
      </c>
      <c r="D10" s="114">
        <v>0</v>
      </c>
      <c r="E10" s="114">
        <v>0</v>
      </c>
      <c r="F10" s="114">
        <v>0</v>
      </c>
      <c r="G10" s="114">
        <v>0</v>
      </c>
      <c r="H10" s="114">
        <v>132.899</v>
      </c>
      <c r="I10" s="114">
        <v>129.11199999999999</v>
      </c>
      <c r="J10" s="114">
        <v>146.864</v>
      </c>
      <c r="K10" s="114">
        <v>157.255</v>
      </c>
      <c r="L10" s="114">
        <v>159.34200000000001</v>
      </c>
      <c r="M10" s="114">
        <v>190.6</v>
      </c>
      <c r="N10" s="114">
        <v>205.06899999999999</v>
      </c>
    </row>
    <row r="11" spans="3:15" x14ac:dyDescent="0.25">
      <c r="C11" s="113" t="s">
        <v>3</v>
      </c>
      <c r="D11" s="114">
        <v>861.10900000000004</v>
      </c>
      <c r="E11" s="114">
        <v>872.56700000000001</v>
      </c>
      <c r="F11" s="114">
        <v>869.59799999999996</v>
      </c>
      <c r="G11" s="114">
        <v>868.55700000000002</v>
      </c>
      <c r="H11" s="114">
        <v>884.26099999999997</v>
      </c>
      <c r="I11" s="114">
        <v>866.81899999999996</v>
      </c>
      <c r="J11" s="114">
        <v>7870.5280000000002</v>
      </c>
      <c r="K11" s="114">
        <v>7694.9629999999997</v>
      </c>
      <c r="L11" s="114">
        <v>7651.0159999999996</v>
      </c>
      <c r="M11" s="114">
        <v>7570.4340000000002</v>
      </c>
      <c r="N11" s="114">
        <v>7702.7539999999999</v>
      </c>
    </row>
    <row r="12" spans="3:15" x14ac:dyDescent="0.25">
      <c r="C12" s="113" t="s">
        <v>31</v>
      </c>
      <c r="D12" s="114">
        <v>1162.0709999999999</v>
      </c>
      <c r="E12" s="114">
        <v>1138.2090000000001</v>
      </c>
      <c r="F12" s="114">
        <v>1077.1289999999999</v>
      </c>
      <c r="G12" s="114">
        <v>1034.28</v>
      </c>
      <c r="H12" s="114">
        <v>1016.865</v>
      </c>
      <c r="I12" s="114">
        <v>990.06</v>
      </c>
      <c r="J12" s="114">
        <v>5295.9290000000001</v>
      </c>
      <c r="K12" s="114">
        <v>4914.5280000000002</v>
      </c>
      <c r="L12" s="114">
        <v>4574.7619999999997</v>
      </c>
      <c r="M12" s="114">
        <v>4201.47</v>
      </c>
      <c r="N12" s="114">
        <v>4072.7060000000001</v>
      </c>
    </row>
    <row r="13" spans="3:15" x14ac:dyDescent="0.25">
      <c r="C13" s="113" t="s">
        <v>32</v>
      </c>
      <c r="D13" s="114">
        <v>124.899</v>
      </c>
      <c r="E13" s="114">
        <v>126.032</v>
      </c>
      <c r="F13" s="114">
        <v>146.22999999999999</v>
      </c>
      <c r="G13" s="114">
        <v>167.57300000000001</v>
      </c>
      <c r="H13" s="114">
        <v>239.17599999999999</v>
      </c>
      <c r="I13" s="114">
        <v>265.154</v>
      </c>
      <c r="J13" s="114">
        <v>1314.6030000000001</v>
      </c>
      <c r="K13" s="114">
        <v>1355.8489999999999</v>
      </c>
      <c r="L13" s="114">
        <v>1378.1510000000001</v>
      </c>
      <c r="M13" s="114">
        <v>1359.758</v>
      </c>
      <c r="N13" s="114">
        <v>1393.5239999999999</v>
      </c>
    </row>
    <row r="14" spans="3:15" x14ac:dyDescent="0.25">
      <c r="C14" s="113" t="s">
        <v>33</v>
      </c>
      <c r="D14" s="114">
        <v>5.7789999999999999</v>
      </c>
      <c r="E14" s="114">
        <v>5.7149999999999999</v>
      </c>
      <c r="F14" s="114">
        <v>24.42</v>
      </c>
      <c r="G14" s="114">
        <v>28.867000000000001</v>
      </c>
      <c r="H14" s="114">
        <v>30.827000000000002</v>
      </c>
      <c r="I14" s="114">
        <v>24.015999999999998</v>
      </c>
      <c r="J14" s="114">
        <v>27.86</v>
      </c>
      <c r="K14" s="114">
        <v>28.777999999999999</v>
      </c>
      <c r="L14" s="114">
        <v>103.24</v>
      </c>
      <c r="M14" s="114">
        <v>136.92099999999999</v>
      </c>
      <c r="N14" s="114">
        <v>78.251999999999995</v>
      </c>
    </row>
    <row r="15" spans="3:15" x14ac:dyDescent="0.25">
      <c r="C15" s="113" t="s">
        <v>56</v>
      </c>
      <c r="D15" s="114">
        <v>0</v>
      </c>
      <c r="E15" s="114">
        <v>0</v>
      </c>
      <c r="F15" s="114">
        <v>6.0620000000000003</v>
      </c>
      <c r="G15" s="114">
        <v>17.603000000000002</v>
      </c>
      <c r="H15" s="114">
        <v>23.41</v>
      </c>
      <c r="I15" s="114">
        <v>0</v>
      </c>
      <c r="J15" s="114">
        <v>0</v>
      </c>
      <c r="K15" s="114">
        <v>1.363</v>
      </c>
      <c r="L15" s="114">
        <v>1.7170000000000001</v>
      </c>
      <c r="M15" s="114">
        <v>0</v>
      </c>
      <c r="N15" s="114">
        <v>0</v>
      </c>
    </row>
    <row r="16" spans="3:15" ht="15.75" thickBot="1" x14ac:dyDescent="0.3">
      <c r="C16" s="115" t="s">
        <v>243</v>
      </c>
      <c r="D16" s="178">
        <v>252.268</v>
      </c>
      <c r="E16" s="178">
        <v>256.84399999999999</v>
      </c>
      <c r="F16" s="178">
        <v>1309.739</v>
      </c>
      <c r="G16" s="178">
        <v>307.34100000000001</v>
      </c>
      <c r="H16" s="178">
        <v>310.17899999999997</v>
      </c>
      <c r="I16" s="178">
        <v>316.66300000000001</v>
      </c>
      <c r="J16" s="178">
        <v>107.129</v>
      </c>
      <c r="K16" s="178">
        <v>104.536</v>
      </c>
      <c r="L16" s="178">
        <v>176.42</v>
      </c>
      <c r="M16" s="178">
        <v>138.95400000000001</v>
      </c>
      <c r="N16" s="178">
        <v>183.30799999999999</v>
      </c>
    </row>
    <row r="17" spans="3:14" x14ac:dyDescent="0.25">
      <c r="C17" s="117" t="s">
        <v>244</v>
      </c>
      <c r="D17" s="147">
        <v>2814.4839999999999</v>
      </c>
      <c r="E17" s="147">
        <v>2900.8629999999998</v>
      </c>
      <c r="F17" s="147">
        <v>4041.4009999999998</v>
      </c>
      <c r="G17" s="147">
        <v>3145.181</v>
      </c>
      <c r="H17" s="147">
        <v>3510.4630000000002</v>
      </c>
      <c r="I17" s="147">
        <v>3597.7469999999998</v>
      </c>
      <c r="J17" s="147">
        <v>15932.858</v>
      </c>
      <c r="K17" s="147">
        <v>15573.904</v>
      </c>
      <c r="L17" s="147">
        <v>15495.388000000001</v>
      </c>
      <c r="M17" s="147">
        <v>15172.3</v>
      </c>
      <c r="N17" s="147">
        <v>15337.51</v>
      </c>
    </row>
    <row r="18" spans="3:14" x14ac:dyDescent="0.25">
      <c r="C18" s="121"/>
      <c r="D18" s="148"/>
      <c r="E18" s="148"/>
      <c r="F18" s="148"/>
      <c r="G18" s="148"/>
      <c r="H18" s="148"/>
      <c r="I18" s="148"/>
      <c r="J18" s="148"/>
      <c r="K18" s="148"/>
      <c r="L18" s="148"/>
      <c r="M18" s="148"/>
      <c r="N18" s="148"/>
    </row>
    <row r="19" spans="3:14" x14ac:dyDescent="0.25">
      <c r="C19" s="117" t="s">
        <v>34</v>
      </c>
      <c r="D19" s="148"/>
      <c r="E19" s="148"/>
      <c r="F19" s="148"/>
      <c r="G19" s="148"/>
      <c r="H19" s="148"/>
      <c r="I19" s="148"/>
      <c r="J19" s="148"/>
      <c r="K19" s="148"/>
      <c r="L19" s="156"/>
      <c r="M19" s="156"/>
      <c r="N19" s="156"/>
    </row>
    <row r="20" spans="3:14" x14ac:dyDescent="0.25">
      <c r="C20" s="113" t="s">
        <v>57</v>
      </c>
      <c r="D20" s="114">
        <v>59.868000000000002</v>
      </c>
      <c r="E20" s="114">
        <v>62.585000000000001</v>
      </c>
      <c r="F20" s="114">
        <v>74.911000000000001</v>
      </c>
      <c r="G20" s="114">
        <v>102.488</v>
      </c>
      <c r="H20" s="114">
        <v>126.977</v>
      </c>
      <c r="I20" s="114">
        <v>161.19</v>
      </c>
      <c r="J20" s="114">
        <v>252.08600000000001</v>
      </c>
      <c r="K20" s="114">
        <v>342.73200000000003</v>
      </c>
      <c r="L20" s="114">
        <v>296.44299999999998</v>
      </c>
      <c r="M20" s="114">
        <v>316.233</v>
      </c>
      <c r="N20" s="114">
        <v>281.74099999999999</v>
      </c>
    </row>
    <row r="21" spans="3:14" x14ac:dyDescent="0.25">
      <c r="C21" s="113" t="s">
        <v>245</v>
      </c>
      <c r="D21" s="114">
        <v>89.682000000000002</v>
      </c>
      <c r="E21" s="114">
        <v>98.686000000000007</v>
      </c>
      <c r="F21" s="114">
        <v>123.255</v>
      </c>
      <c r="G21" s="114">
        <v>133.62</v>
      </c>
      <c r="H21" s="114">
        <v>154.07499999999999</v>
      </c>
      <c r="I21" s="114">
        <v>161.87299999999999</v>
      </c>
      <c r="J21" s="114">
        <v>166.476</v>
      </c>
      <c r="K21" s="114">
        <v>246.91399999999999</v>
      </c>
      <c r="L21" s="153">
        <v>225.19399999999999</v>
      </c>
      <c r="M21" s="153">
        <v>316.33999999999997</v>
      </c>
      <c r="N21" s="153">
        <v>347.16</v>
      </c>
    </row>
    <row r="22" spans="3:14" x14ac:dyDescent="0.25">
      <c r="C22" s="113" t="s">
        <v>35</v>
      </c>
      <c r="D22" s="114">
        <v>11.302</v>
      </c>
      <c r="E22" s="114">
        <v>12.961</v>
      </c>
      <c r="F22" s="114">
        <v>13.561</v>
      </c>
      <c r="G22" s="114">
        <v>15.101000000000001</v>
      </c>
      <c r="H22" s="114">
        <v>17.872</v>
      </c>
      <c r="I22" s="114">
        <v>16.053000000000001</v>
      </c>
      <c r="J22" s="114">
        <v>15.896000000000001</v>
      </c>
      <c r="K22" s="114">
        <v>12.433999999999999</v>
      </c>
      <c r="L22" s="153">
        <v>11.071</v>
      </c>
      <c r="M22" s="153">
        <v>24.506</v>
      </c>
      <c r="N22" s="153">
        <v>32.963999999999999</v>
      </c>
    </row>
    <row r="23" spans="3:14" x14ac:dyDescent="0.25">
      <c r="C23" s="113" t="s">
        <v>4</v>
      </c>
      <c r="D23" s="114">
        <v>0.21</v>
      </c>
      <c r="E23" s="114">
        <v>0</v>
      </c>
      <c r="F23" s="114">
        <v>0</v>
      </c>
      <c r="G23" s="114">
        <v>0</v>
      </c>
      <c r="H23" s="114">
        <v>4.758</v>
      </c>
      <c r="I23" s="114">
        <v>1.589</v>
      </c>
      <c r="J23" s="114">
        <v>9.6509999999999998</v>
      </c>
      <c r="K23" s="114">
        <v>6.2439999999999998</v>
      </c>
      <c r="L23" s="153">
        <v>0.14000000000000001</v>
      </c>
      <c r="M23" s="153">
        <v>21.689</v>
      </c>
      <c r="N23" s="153">
        <v>0.17100000000000001</v>
      </c>
    </row>
    <row r="24" spans="3:14" x14ac:dyDescent="0.25">
      <c r="C24" s="113" t="s">
        <v>246</v>
      </c>
      <c r="D24" s="114">
        <v>12.917</v>
      </c>
      <c r="E24" s="114">
        <v>16.308</v>
      </c>
      <c r="F24" s="114">
        <v>31.405000000000001</v>
      </c>
      <c r="G24" s="114">
        <v>34.552999999999997</v>
      </c>
      <c r="H24" s="114">
        <v>62.948</v>
      </c>
      <c r="I24" s="114">
        <v>68.405000000000001</v>
      </c>
      <c r="J24" s="114">
        <v>47.768999999999998</v>
      </c>
      <c r="K24" s="114">
        <v>68.561999999999998</v>
      </c>
      <c r="L24" s="153">
        <v>68.131</v>
      </c>
      <c r="M24" s="153">
        <v>94</v>
      </c>
      <c r="N24" s="153">
        <v>143.69</v>
      </c>
    </row>
    <row r="25" spans="3:14" x14ac:dyDescent="0.25">
      <c r="C25" s="113" t="s">
        <v>36</v>
      </c>
      <c r="D25" s="114">
        <v>17.992000000000001</v>
      </c>
      <c r="E25" s="114">
        <v>20.972000000000001</v>
      </c>
      <c r="F25" s="114">
        <v>28.286000000000001</v>
      </c>
      <c r="G25" s="114">
        <v>10.938000000000001</v>
      </c>
      <c r="H25" s="114">
        <v>15.613</v>
      </c>
      <c r="I25" s="114">
        <v>40.027000000000001</v>
      </c>
      <c r="J25" s="114">
        <v>35.287999999999997</v>
      </c>
      <c r="K25" s="114">
        <v>42.034999999999997</v>
      </c>
      <c r="L25" s="153">
        <v>75.239000000000004</v>
      </c>
      <c r="M25" s="153">
        <v>79.311000000000007</v>
      </c>
      <c r="N25" s="153">
        <v>104.828</v>
      </c>
    </row>
    <row r="26" spans="3:14" ht="15.75" thickBot="1" x14ac:dyDescent="0.3">
      <c r="C26" s="115" t="s">
        <v>37</v>
      </c>
      <c r="D26" s="116">
        <v>6.3559999999999999</v>
      </c>
      <c r="E26" s="116">
        <v>5.9850000000000003</v>
      </c>
      <c r="F26" s="116">
        <v>14.244999999999999</v>
      </c>
      <c r="G26" s="116">
        <v>8.6129999999999995</v>
      </c>
      <c r="H26" s="116">
        <v>12.77</v>
      </c>
      <c r="I26" s="116">
        <v>97.941000000000003</v>
      </c>
      <c r="J26" s="116">
        <v>24.36</v>
      </c>
      <c r="K26" s="116">
        <v>43.725999999999999</v>
      </c>
      <c r="L26" s="154">
        <v>21.402999999999999</v>
      </c>
      <c r="M26" s="154">
        <v>30.135999999999999</v>
      </c>
      <c r="N26" s="154">
        <v>30.004999999999999</v>
      </c>
    </row>
    <row r="27" spans="3:14" ht="15.75" thickBot="1" x14ac:dyDescent="0.3">
      <c r="C27" s="157" t="s">
        <v>247</v>
      </c>
      <c r="D27" s="158">
        <v>198.327</v>
      </c>
      <c r="E27" s="158">
        <v>217.49700000000001</v>
      </c>
      <c r="F27" s="158">
        <v>285.66300000000001</v>
      </c>
      <c r="G27" s="158">
        <v>305.31299999999999</v>
      </c>
      <c r="H27" s="158">
        <v>395.01299999999998</v>
      </c>
      <c r="I27" s="158">
        <v>547.07799999999997</v>
      </c>
      <c r="J27" s="158">
        <v>551.52599999999995</v>
      </c>
      <c r="K27" s="158">
        <v>762.64700000000005</v>
      </c>
      <c r="L27" s="158">
        <v>697.62099999999998</v>
      </c>
      <c r="M27" s="158">
        <v>882.15</v>
      </c>
      <c r="N27" s="158">
        <v>940.6</v>
      </c>
    </row>
    <row r="28" spans="3:14" x14ac:dyDescent="0.25">
      <c r="C28" s="124" t="s">
        <v>248</v>
      </c>
      <c r="D28" s="125">
        <v>3012.8109999999997</v>
      </c>
      <c r="E28" s="125">
        <v>3118.3599999999997</v>
      </c>
      <c r="F28" s="125">
        <v>4327.0640000000003</v>
      </c>
      <c r="G28" s="125">
        <v>3450.4940000000001</v>
      </c>
      <c r="H28" s="125">
        <v>3905.4760000000001</v>
      </c>
      <c r="I28" s="125">
        <v>4144.8249999999998</v>
      </c>
      <c r="J28" s="125">
        <v>16484.384000000002</v>
      </c>
      <c r="K28" s="125">
        <v>16336.551000000001</v>
      </c>
      <c r="L28" s="125">
        <v>16193.009</v>
      </c>
      <c r="M28" s="125">
        <v>16054.407999999999</v>
      </c>
      <c r="N28" s="125">
        <v>16278.11</v>
      </c>
    </row>
    <row r="29" spans="3:14" ht="15.75" thickBot="1" x14ac:dyDescent="0.3">
      <c r="D29" s="149"/>
      <c r="E29" s="149"/>
      <c r="F29" s="149"/>
      <c r="G29" s="149"/>
      <c r="H29" s="149"/>
      <c r="I29" s="149"/>
      <c r="J29" s="149"/>
      <c r="K29" s="149"/>
      <c r="L29" s="149"/>
      <c r="M29" s="149"/>
      <c r="N29" s="149"/>
    </row>
    <row r="30" spans="3:14" ht="15.75" thickTop="1" x14ac:dyDescent="0.25">
      <c r="C30" s="152" t="s">
        <v>38</v>
      </c>
      <c r="D30" s="160"/>
      <c r="E30" s="160"/>
      <c r="F30" s="160"/>
      <c r="G30" s="160"/>
      <c r="H30" s="160"/>
      <c r="I30" s="160"/>
      <c r="J30" s="160"/>
      <c r="K30" s="160"/>
      <c r="L30" s="160"/>
      <c r="M30" s="160"/>
      <c r="N30" s="160"/>
    </row>
    <row r="31" spans="3:14" x14ac:dyDescent="0.25">
      <c r="C31" s="135" t="s">
        <v>39</v>
      </c>
      <c r="D31" s="142"/>
      <c r="E31" s="142"/>
      <c r="F31" s="142"/>
      <c r="G31" s="142"/>
      <c r="H31" s="142"/>
      <c r="I31" s="142"/>
      <c r="J31" s="142"/>
      <c r="K31" s="142"/>
      <c r="L31" s="142"/>
      <c r="M31" s="142"/>
      <c r="N31" s="142"/>
    </row>
    <row r="32" spans="3:14" x14ac:dyDescent="0.25">
      <c r="C32" s="113" t="s">
        <v>40</v>
      </c>
      <c r="D32" s="114">
        <v>5.6000000000000001E-2</v>
      </c>
      <c r="E32" s="114">
        <v>5.6000000000000001E-2</v>
      </c>
      <c r="F32" s="114">
        <v>5.6000000000000001E-2</v>
      </c>
      <c r="G32" s="114">
        <v>5.6000000000000001E-2</v>
      </c>
      <c r="H32" s="114">
        <v>5.6000000000000001E-2</v>
      </c>
      <c r="I32" s="114">
        <v>5.6000000000000001E-2</v>
      </c>
      <c r="J32" s="114">
        <v>359.04</v>
      </c>
      <c r="K32" s="114">
        <v>359.04</v>
      </c>
      <c r="L32" s="153">
        <v>359.04</v>
      </c>
      <c r="M32" s="153">
        <v>359.04</v>
      </c>
      <c r="N32" s="114">
        <v>1</v>
      </c>
    </row>
    <row r="33" spans="3:14" x14ac:dyDescent="0.25">
      <c r="C33" s="113" t="s">
        <v>41</v>
      </c>
      <c r="D33" s="114">
        <v>569.16800000000001</v>
      </c>
      <c r="E33" s="114">
        <v>569.16800000000001</v>
      </c>
      <c r="F33" s="114">
        <v>569.16800000000001</v>
      </c>
      <c r="G33" s="114">
        <v>624.51700000000005</v>
      </c>
      <c r="H33" s="114">
        <v>624.68600000000004</v>
      </c>
      <c r="I33" s="114">
        <v>624.68600000000004</v>
      </c>
      <c r="J33" s="114">
        <v>6816.933</v>
      </c>
      <c r="K33" s="114">
        <v>6817.9489999999996</v>
      </c>
      <c r="L33" s="114">
        <v>6819.8720000000003</v>
      </c>
      <c r="M33" s="114">
        <v>6800.9740000000002</v>
      </c>
      <c r="N33" s="114">
        <v>10200.5</v>
      </c>
    </row>
    <row r="34" spans="3:14" x14ac:dyDescent="0.25">
      <c r="C34" s="113" t="s">
        <v>372</v>
      </c>
      <c r="D34" s="114">
        <v>0</v>
      </c>
      <c r="E34" s="114">
        <v>0</v>
      </c>
      <c r="F34" s="114">
        <v>0</v>
      </c>
      <c r="G34" s="114">
        <v>0</v>
      </c>
      <c r="H34" s="114">
        <v>0</v>
      </c>
      <c r="I34" s="114">
        <v>0</v>
      </c>
      <c r="J34" s="114">
        <v>0</v>
      </c>
      <c r="K34" s="114">
        <v>0</v>
      </c>
      <c r="L34" s="114">
        <v>0</v>
      </c>
      <c r="M34" s="114">
        <v>0</v>
      </c>
      <c r="N34" s="114">
        <v>19.399999999999999</v>
      </c>
    </row>
    <row r="35" spans="3:14" x14ac:dyDescent="0.25">
      <c r="C35" s="113" t="s">
        <v>42</v>
      </c>
      <c r="D35" s="114">
        <v>0</v>
      </c>
      <c r="E35" s="114">
        <v>0</v>
      </c>
      <c r="F35" s="114">
        <v>0</v>
      </c>
      <c r="G35" s="114">
        <v>0</v>
      </c>
      <c r="H35" s="114">
        <v>0</v>
      </c>
      <c r="I35" s="114">
        <v>40.442999999999998</v>
      </c>
      <c r="J35" s="114">
        <v>-18.177</v>
      </c>
      <c r="K35" s="114">
        <v>-239.07599999999999</v>
      </c>
      <c r="L35" s="114">
        <v>-286.70699999999999</v>
      </c>
      <c r="M35" s="114">
        <v>-410.95</v>
      </c>
      <c r="N35" s="114">
        <v>-319.89999999999998</v>
      </c>
    </row>
    <row r="36" spans="3:14" x14ac:dyDescent="0.25">
      <c r="C36" s="113" t="s">
        <v>43</v>
      </c>
      <c r="D36" s="114">
        <v>0</v>
      </c>
      <c r="E36" s="114">
        <v>0</v>
      </c>
      <c r="F36" s="114">
        <v>0</v>
      </c>
      <c r="G36" s="114">
        <v>0</v>
      </c>
      <c r="H36" s="114">
        <v>0</v>
      </c>
      <c r="I36" s="114">
        <v>-6.1820000000000004</v>
      </c>
      <c r="J36" s="114">
        <v>13.846</v>
      </c>
      <c r="K36" s="114">
        <v>7.0309999999999997</v>
      </c>
      <c r="L36" s="114">
        <v>2.9449999999999998</v>
      </c>
      <c r="M36" s="114">
        <v>13.43</v>
      </c>
      <c r="N36" s="114">
        <v>1.7</v>
      </c>
    </row>
    <row r="37" spans="3:14" x14ac:dyDescent="0.25">
      <c r="C37" s="113" t="s">
        <v>70</v>
      </c>
      <c r="D37" s="114">
        <v>48.725999999999999</v>
      </c>
      <c r="E37" s="114">
        <v>34.765999999999998</v>
      </c>
      <c r="F37" s="114">
        <v>47.926000000000002</v>
      </c>
      <c r="G37" s="114">
        <v>43.64</v>
      </c>
      <c r="H37" s="114">
        <v>32.645000000000003</v>
      </c>
      <c r="I37" s="114">
        <v>0</v>
      </c>
      <c r="J37" s="114">
        <v>0</v>
      </c>
      <c r="K37" s="114">
        <v>0</v>
      </c>
      <c r="L37" s="114">
        <v>0</v>
      </c>
      <c r="M37" s="114">
        <v>0</v>
      </c>
      <c r="N37" s="114">
        <v>0</v>
      </c>
    </row>
    <row r="38" spans="3:14" x14ac:dyDescent="0.25">
      <c r="C38" s="113" t="s">
        <v>44</v>
      </c>
      <c r="D38" s="114">
        <v>-924.61400000000003</v>
      </c>
      <c r="E38" s="114">
        <v>-1089.0139999999999</v>
      </c>
      <c r="F38" s="114">
        <v>-1169.1759999999999</v>
      </c>
      <c r="G38" s="114">
        <v>-2714.2510000000002</v>
      </c>
      <c r="H38" s="114">
        <v>-2821.1729999999998</v>
      </c>
      <c r="I38" s="114">
        <v>-2915.24</v>
      </c>
      <c r="J38" s="114">
        <v>-189.18</v>
      </c>
      <c r="K38" s="114">
        <v>-425.12900000000002</v>
      </c>
      <c r="L38" s="114">
        <v>-704.49800000000005</v>
      </c>
      <c r="M38" s="114">
        <v>-889.86300000000006</v>
      </c>
      <c r="N38" s="114">
        <v>-1138.2</v>
      </c>
    </row>
    <row r="39" spans="3:14" ht="15.75" thickBot="1" x14ac:dyDescent="0.3">
      <c r="C39" s="115" t="s">
        <v>58</v>
      </c>
      <c r="D39" s="116">
        <v>-1.214</v>
      </c>
      <c r="E39" s="116">
        <v>-1.8460000000000001</v>
      </c>
      <c r="F39" s="116">
        <v>-1.802</v>
      </c>
      <c r="G39" s="116">
        <v>-2.7450000000000001</v>
      </c>
      <c r="H39" s="116">
        <v>0</v>
      </c>
      <c r="I39" s="116">
        <v>0</v>
      </c>
      <c r="J39" s="116">
        <v>0</v>
      </c>
      <c r="K39" s="116">
        <v>0</v>
      </c>
      <c r="L39" s="116">
        <v>0</v>
      </c>
      <c r="M39" s="116">
        <v>0</v>
      </c>
      <c r="N39" s="116">
        <v>0</v>
      </c>
    </row>
    <row r="40" spans="3:14" x14ac:dyDescent="0.25">
      <c r="C40" s="117" t="s">
        <v>45</v>
      </c>
      <c r="D40" s="118">
        <v>-307.87799999999999</v>
      </c>
      <c r="E40" s="118">
        <v>-486.87</v>
      </c>
      <c r="F40" s="118">
        <v>-553.82799999999997</v>
      </c>
      <c r="G40" s="118">
        <v>-2048.7829999999999</v>
      </c>
      <c r="H40" s="118">
        <v>-2163.7860000000001</v>
      </c>
      <c r="I40" s="118">
        <v>-2256.2370000000001</v>
      </c>
      <c r="J40" s="118">
        <v>6982.4620000000004</v>
      </c>
      <c r="K40" s="118">
        <v>6519.8149999999996</v>
      </c>
      <c r="L40" s="118">
        <v>6190.652</v>
      </c>
      <c r="M40" s="118">
        <v>5872.6310000000003</v>
      </c>
      <c r="N40" s="118">
        <v>8764.5</v>
      </c>
    </row>
    <row r="41" spans="3:14" x14ac:dyDescent="0.25">
      <c r="C41" s="161"/>
      <c r="D41" s="162"/>
      <c r="E41" s="162"/>
      <c r="F41" s="162"/>
      <c r="G41" s="162"/>
      <c r="H41" s="162"/>
      <c r="I41" s="162"/>
      <c r="J41" s="162"/>
      <c r="K41" s="162"/>
      <c r="L41" s="162"/>
      <c r="M41" s="162"/>
      <c r="N41" s="162"/>
    </row>
    <row r="42" spans="3:14" x14ac:dyDescent="0.25">
      <c r="C42" s="117" t="s">
        <v>46</v>
      </c>
      <c r="D42" s="148"/>
      <c r="E42" s="148"/>
      <c r="F42" s="148"/>
      <c r="G42" s="148"/>
      <c r="H42" s="148"/>
      <c r="I42" s="148"/>
      <c r="J42" s="148"/>
      <c r="K42" s="148"/>
      <c r="L42" s="148"/>
      <c r="M42" s="148"/>
      <c r="N42" s="148"/>
    </row>
    <row r="43" spans="3:14" x14ac:dyDescent="0.25">
      <c r="C43" s="113" t="s">
        <v>249</v>
      </c>
      <c r="D43" s="114">
        <v>2592.8589999999999</v>
      </c>
      <c r="E43" s="114">
        <v>2897.84</v>
      </c>
      <c r="F43" s="114">
        <v>4112.79</v>
      </c>
      <c r="G43" s="114">
        <v>4573.2020000000002</v>
      </c>
      <c r="H43" s="114">
        <v>4948.8</v>
      </c>
      <c r="I43" s="114">
        <v>5080.47</v>
      </c>
      <c r="J43" s="114">
        <v>7078.3410000000003</v>
      </c>
      <c r="K43" s="114">
        <v>7326.9009999999998</v>
      </c>
      <c r="L43" s="153">
        <v>7414.2049999999999</v>
      </c>
      <c r="M43" s="153">
        <v>7579.9740000000002</v>
      </c>
      <c r="N43" s="153">
        <v>4985.4520000000002</v>
      </c>
    </row>
    <row r="44" spans="3:14" x14ac:dyDescent="0.25">
      <c r="C44" s="113" t="s">
        <v>4</v>
      </c>
      <c r="D44" s="114">
        <v>109.97499999999999</v>
      </c>
      <c r="E44" s="114">
        <v>0</v>
      </c>
      <c r="F44" s="114">
        <v>0</v>
      </c>
      <c r="G44" s="114">
        <v>6.3979999999999997</v>
      </c>
      <c r="H44" s="114">
        <v>17.72</v>
      </c>
      <c r="I44" s="114">
        <v>45.509</v>
      </c>
      <c r="J44" s="114">
        <v>0</v>
      </c>
      <c r="K44" s="114">
        <v>4.593</v>
      </c>
      <c r="L44" s="153">
        <v>23.698</v>
      </c>
      <c r="M44" s="153">
        <v>24.876999999999999</v>
      </c>
      <c r="N44" s="153">
        <v>20.402999999999999</v>
      </c>
    </row>
    <row r="45" spans="3:14" x14ac:dyDescent="0.25">
      <c r="C45" s="113" t="s">
        <v>250</v>
      </c>
      <c r="D45" s="114">
        <v>17.102</v>
      </c>
      <c r="E45" s="114">
        <v>14.715</v>
      </c>
      <c r="F45" s="114">
        <v>41.795000000000002</v>
      </c>
      <c r="G45" s="114">
        <v>120.31</v>
      </c>
      <c r="H45" s="114">
        <v>114.571</v>
      </c>
      <c r="I45" s="114">
        <v>99.706000000000003</v>
      </c>
      <c r="J45" s="114">
        <v>65.418999999999997</v>
      </c>
      <c r="K45" s="114">
        <v>70.858999999999995</v>
      </c>
      <c r="L45" s="153">
        <v>127.185</v>
      </c>
      <c r="M45" s="153">
        <v>137.03299999999999</v>
      </c>
      <c r="N45" s="153">
        <v>108.247</v>
      </c>
    </row>
    <row r="46" spans="3:14" x14ac:dyDescent="0.25">
      <c r="C46" s="113" t="s">
        <v>47</v>
      </c>
      <c r="D46" s="114">
        <v>280.61700000000002</v>
      </c>
      <c r="E46" s="114">
        <v>282.57900000000001</v>
      </c>
      <c r="F46" s="114">
        <v>262.44299999999998</v>
      </c>
      <c r="G46" s="114">
        <v>254.45099999999999</v>
      </c>
      <c r="H46" s="114">
        <v>250.29499999999999</v>
      </c>
      <c r="I46" s="114">
        <v>219.25</v>
      </c>
      <c r="J46" s="114">
        <v>1306.694</v>
      </c>
      <c r="K46" s="114">
        <v>1249.4849999999999</v>
      </c>
      <c r="L46" s="153">
        <v>1178.357</v>
      </c>
      <c r="M46" s="153">
        <v>1083.25</v>
      </c>
      <c r="N46" s="153">
        <v>1013.894</v>
      </c>
    </row>
    <row r="47" spans="3:14" ht="15.75" thickBot="1" x14ac:dyDescent="0.3">
      <c r="C47" s="115" t="s">
        <v>48</v>
      </c>
      <c r="D47" s="116">
        <v>4</v>
      </c>
      <c r="E47" s="116">
        <v>1.5580000000000001</v>
      </c>
      <c r="F47" s="116">
        <v>2.3159999999999998</v>
      </c>
      <c r="G47" s="116">
        <v>3.278</v>
      </c>
      <c r="H47" s="116">
        <v>25.140999999999998</v>
      </c>
      <c r="I47" s="116">
        <v>53.892000000000003</v>
      </c>
      <c r="J47" s="116">
        <v>22.437000000000001</v>
      </c>
      <c r="K47" s="116">
        <v>16.815000000000001</v>
      </c>
      <c r="L47" s="154">
        <v>34.78</v>
      </c>
      <c r="M47" s="154">
        <v>42.1</v>
      </c>
      <c r="N47" s="154">
        <v>48.213000000000001</v>
      </c>
    </row>
    <row r="48" spans="3:14" x14ac:dyDescent="0.25">
      <c r="C48" s="117" t="s">
        <v>251</v>
      </c>
      <c r="D48" s="118">
        <v>3004.5529999999999</v>
      </c>
      <c r="E48" s="118">
        <v>3196.692</v>
      </c>
      <c r="F48" s="118">
        <v>4419.3440000000001</v>
      </c>
      <c r="G48" s="118">
        <v>4957.6390000000001</v>
      </c>
      <c r="H48" s="118">
        <v>5356.527</v>
      </c>
      <c r="I48" s="118">
        <v>5498.8270000000002</v>
      </c>
      <c r="J48" s="118">
        <v>8472.89</v>
      </c>
      <c r="K48" s="118">
        <v>8668.6530000000002</v>
      </c>
      <c r="L48" s="118">
        <v>8778.2260000000006</v>
      </c>
      <c r="M48" s="118">
        <v>8867.2729999999992</v>
      </c>
      <c r="N48" s="118">
        <v>6176.2</v>
      </c>
    </row>
    <row r="49" spans="3:14" x14ac:dyDescent="0.25">
      <c r="C49" s="121"/>
      <c r="D49" s="148"/>
      <c r="E49" s="148"/>
      <c r="F49" s="148"/>
      <c r="G49" s="148"/>
      <c r="H49" s="148"/>
      <c r="I49" s="148"/>
      <c r="J49" s="148"/>
      <c r="K49" s="148"/>
      <c r="L49" s="148"/>
      <c r="M49" s="148"/>
      <c r="N49" s="148"/>
    </row>
    <row r="50" spans="3:14" x14ac:dyDescent="0.25">
      <c r="C50" s="117" t="s">
        <v>49</v>
      </c>
      <c r="D50" s="148"/>
      <c r="E50" s="148"/>
      <c r="F50" s="148"/>
      <c r="G50" s="148"/>
      <c r="H50" s="148"/>
      <c r="I50" s="148"/>
      <c r="J50" s="148"/>
      <c r="K50" s="148"/>
      <c r="L50" s="156"/>
      <c r="M50" s="156"/>
      <c r="N50" s="156"/>
    </row>
    <row r="51" spans="3:14" x14ac:dyDescent="0.25">
      <c r="C51" s="113" t="s">
        <v>50</v>
      </c>
      <c r="D51" s="114">
        <v>69.176000000000002</v>
      </c>
      <c r="E51" s="114">
        <v>86.004999999999995</v>
      </c>
      <c r="F51" s="114">
        <v>115.846</v>
      </c>
      <c r="G51" s="114">
        <v>125.23699999999999</v>
      </c>
      <c r="H51" s="114">
        <v>139.08600000000001</v>
      </c>
      <c r="I51" s="114">
        <v>183.11500000000001</v>
      </c>
      <c r="J51" s="114">
        <v>190.68199999999999</v>
      </c>
      <c r="K51" s="114">
        <v>188.66399999999999</v>
      </c>
      <c r="L51" s="153">
        <v>171.16399999999999</v>
      </c>
      <c r="M51" s="153">
        <v>176.00800000000001</v>
      </c>
      <c r="N51" s="153">
        <v>179.52199999999999</v>
      </c>
    </row>
    <row r="52" spans="3:14" x14ac:dyDescent="0.25">
      <c r="C52" s="113" t="s">
        <v>51</v>
      </c>
      <c r="D52" s="114">
        <v>12.276</v>
      </c>
      <c r="E52" s="114">
        <v>14.019</v>
      </c>
      <c r="F52" s="114">
        <v>16.747</v>
      </c>
      <c r="G52" s="114">
        <v>19.033999999999999</v>
      </c>
      <c r="H52" s="114">
        <v>25.3</v>
      </c>
      <c r="I52" s="114">
        <v>47.808999999999997</v>
      </c>
      <c r="J52" s="114">
        <v>85.203000000000003</v>
      </c>
      <c r="K52" s="114">
        <v>79.777000000000001</v>
      </c>
      <c r="L52" s="153">
        <v>87.564999999999998</v>
      </c>
      <c r="M52" s="153">
        <v>104.181</v>
      </c>
      <c r="N52" s="153">
        <v>86.844999999999999</v>
      </c>
    </row>
    <row r="53" spans="3:14" x14ac:dyDescent="0.25">
      <c r="C53" s="113" t="s">
        <v>252</v>
      </c>
      <c r="D53" s="114">
        <v>18.806999999999999</v>
      </c>
      <c r="E53" s="114">
        <v>61.393999999999998</v>
      </c>
      <c r="F53" s="114">
        <v>53.072000000000003</v>
      </c>
      <c r="G53" s="114">
        <v>47.912999999999997</v>
      </c>
      <c r="H53" s="114">
        <v>91.725999999999999</v>
      </c>
      <c r="I53" s="114">
        <v>109.636</v>
      </c>
      <c r="J53" s="114">
        <v>190.739</v>
      </c>
      <c r="K53" s="114">
        <v>297.04300000000001</v>
      </c>
      <c r="L53" s="153">
        <v>337.69499999999999</v>
      </c>
      <c r="M53" s="153">
        <v>357.517</v>
      </c>
      <c r="N53" s="153">
        <v>329.82900000000001</v>
      </c>
    </row>
    <row r="54" spans="3:14" x14ac:dyDescent="0.25">
      <c r="C54" s="113" t="s">
        <v>4</v>
      </c>
      <c r="D54" s="114">
        <v>4.16</v>
      </c>
      <c r="E54" s="114">
        <v>2.2749999999999999</v>
      </c>
      <c r="F54" s="114">
        <v>0.222</v>
      </c>
      <c r="G54" s="114">
        <v>3.746</v>
      </c>
      <c r="H54" s="114">
        <v>7.4999999999999997E-2</v>
      </c>
      <c r="I54" s="114">
        <v>7.8650000000000002</v>
      </c>
      <c r="J54" s="114">
        <v>30.853000000000002</v>
      </c>
      <c r="K54" s="114">
        <v>5.1749999999999998</v>
      </c>
      <c r="L54" s="153">
        <v>4.2350000000000003</v>
      </c>
      <c r="M54" s="153">
        <v>0.03</v>
      </c>
      <c r="N54" s="153">
        <v>6.0720000000000001</v>
      </c>
    </row>
    <row r="55" spans="3:14" x14ac:dyDescent="0.25">
      <c r="C55" s="113" t="s">
        <v>253</v>
      </c>
      <c r="D55" s="114">
        <v>184.67099999999999</v>
      </c>
      <c r="E55" s="114">
        <v>210.63900000000001</v>
      </c>
      <c r="F55" s="114">
        <v>243.364</v>
      </c>
      <c r="G55" s="114">
        <v>316.13499999999999</v>
      </c>
      <c r="H55" s="114">
        <v>426.59399999999999</v>
      </c>
      <c r="I55" s="114">
        <v>506.71600000000001</v>
      </c>
      <c r="J55" s="114">
        <v>492.53800000000001</v>
      </c>
      <c r="K55" s="114">
        <v>516.904</v>
      </c>
      <c r="L55" s="153">
        <v>546.67700000000002</v>
      </c>
      <c r="M55" s="153">
        <v>576.75400000000002</v>
      </c>
      <c r="N55" s="153">
        <v>649.495</v>
      </c>
    </row>
    <row r="56" spans="3:14" ht="15.75" thickBot="1" x14ac:dyDescent="0.3">
      <c r="C56" s="115" t="s">
        <v>52</v>
      </c>
      <c r="D56" s="116">
        <v>27.045999999999999</v>
      </c>
      <c r="E56" s="116">
        <v>34.204999999999998</v>
      </c>
      <c r="F56" s="116">
        <v>32.296999999999997</v>
      </c>
      <c r="G56" s="116">
        <v>29.571999999999999</v>
      </c>
      <c r="H56" s="116">
        <v>29.954999999999998</v>
      </c>
      <c r="I56" s="116">
        <v>47.094000000000001</v>
      </c>
      <c r="J56" s="116">
        <v>39.017000000000003</v>
      </c>
      <c r="K56" s="116">
        <v>60.517000000000003</v>
      </c>
      <c r="L56" s="154">
        <v>76.793999999999997</v>
      </c>
      <c r="M56" s="154">
        <v>100.06100000000001</v>
      </c>
      <c r="N56" s="154">
        <v>85.585999999999999</v>
      </c>
    </row>
    <row r="57" spans="3:14" ht="15.75" thickBot="1" x14ac:dyDescent="0.3">
      <c r="C57" s="157" t="s">
        <v>254</v>
      </c>
      <c r="D57" s="158">
        <v>316.13600000000002</v>
      </c>
      <c r="E57" s="158">
        <v>408.53699999999998</v>
      </c>
      <c r="F57" s="158">
        <v>461.548</v>
      </c>
      <c r="G57" s="158">
        <v>541.63699999999994</v>
      </c>
      <c r="H57" s="158">
        <v>712.73599999999999</v>
      </c>
      <c r="I57" s="158">
        <v>902.23599999999999</v>
      </c>
      <c r="J57" s="158">
        <v>1029.03</v>
      </c>
      <c r="K57" s="158">
        <v>1148.0830000000001</v>
      </c>
      <c r="L57" s="158">
        <v>1224.1310000000001</v>
      </c>
      <c r="M57" s="158">
        <v>1314.489</v>
      </c>
      <c r="N57" s="158">
        <v>1337.3</v>
      </c>
    </row>
    <row r="58" spans="3:14" ht="15.75" thickBot="1" x14ac:dyDescent="0.3">
      <c r="C58" s="157" t="s">
        <v>255</v>
      </c>
      <c r="D58" s="158">
        <v>3320.6889999999999</v>
      </c>
      <c r="E58" s="158">
        <v>3605.2289999999998</v>
      </c>
      <c r="F58" s="158">
        <v>4880.8919999999998</v>
      </c>
      <c r="G58" s="158">
        <v>5499.2759999999998</v>
      </c>
      <c r="H58" s="158">
        <v>6069.2629999999999</v>
      </c>
      <c r="I58" s="158">
        <v>6401.0630000000001</v>
      </c>
      <c r="J58" s="158">
        <v>9501.92</v>
      </c>
      <c r="K58" s="158">
        <v>9816.7360000000008</v>
      </c>
      <c r="L58" s="159">
        <v>10002.357</v>
      </c>
      <c r="M58" s="159">
        <v>10181.776</v>
      </c>
      <c r="N58" s="159">
        <v>7513.5</v>
      </c>
    </row>
    <row r="59" spans="3:14" x14ac:dyDescent="0.25">
      <c r="C59" s="124" t="s">
        <v>256</v>
      </c>
      <c r="D59" s="125">
        <v>3012.8109999999997</v>
      </c>
      <c r="E59" s="125">
        <v>3118.3589999999999</v>
      </c>
      <c r="F59" s="125">
        <v>4327.0640000000003</v>
      </c>
      <c r="G59" s="125">
        <v>3450.4929999999999</v>
      </c>
      <c r="H59" s="125">
        <v>3905.4769999999999</v>
      </c>
      <c r="I59" s="125">
        <v>4144.826</v>
      </c>
      <c r="J59" s="125">
        <v>16484.382000000001</v>
      </c>
      <c r="K59" s="125">
        <v>16336.550999999999</v>
      </c>
      <c r="L59" s="125">
        <v>16193.009</v>
      </c>
      <c r="M59" s="125">
        <v>16054.406999999999</v>
      </c>
      <c r="N59" s="125">
        <v>16278.1</v>
      </c>
    </row>
    <row r="60" spans="3:14" x14ac:dyDescent="0.25">
      <c r="C60" s="117"/>
      <c r="D60" s="118"/>
      <c r="E60" s="118"/>
      <c r="F60" s="118"/>
      <c r="G60" s="118"/>
      <c r="H60" s="118"/>
      <c r="I60" s="118"/>
      <c r="J60" s="118"/>
      <c r="K60" s="118"/>
      <c r="L60" s="118"/>
      <c r="M60" s="118"/>
      <c r="N60" s="118"/>
    </row>
    <row r="61" spans="3:14" x14ac:dyDescent="0.25">
      <c r="C61" s="176" t="s">
        <v>209</v>
      </c>
      <c r="D61" s="118"/>
      <c r="E61" s="118"/>
      <c r="F61" s="118"/>
      <c r="G61" s="118"/>
      <c r="H61" s="118"/>
      <c r="I61" s="118"/>
      <c r="J61" s="118"/>
      <c r="K61" s="118"/>
      <c r="L61" s="155"/>
      <c r="M61" s="155"/>
      <c r="N61" s="155"/>
    </row>
    <row r="62" spans="3:14" x14ac:dyDescent="0.25">
      <c r="C62" s="121" t="s">
        <v>210</v>
      </c>
      <c r="D62" s="185">
        <v>0.21</v>
      </c>
      <c r="E62" s="185">
        <v>0</v>
      </c>
      <c r="F62" s="185">
        <v>4.4489999999999998</v>
      </c>
      <c r="G62" s="185">
        <v>17.603000000000002</v>
      </c>
      <c r="H62" s="185">
        <v>28.167999999999999</v>
      </c>
      <c r="I62" s="185">
        <v>1.589</v>
      </c>
      <c r="J62" s="185">
        <v>9.6509999999999998</v>
      </c>
      <c r="K62" s="185">
        <v>6.2439999999999998</v>
      </c>
      <c r="L62" s="185">
        <v>0.13700000000000001</v>
      </c>
      <c r="M62" s="185">
        <v>9.1270000000000007</v>
      </c>
      <c r="N62" s="185">
        <v>0.2</v>
      </c>
    </row>
    <row r="63" spans="3:14" x14ac:dyDescent="0.25">
      <c r="C63" s="121" t="s">
        <v>211</v>
      </c>
      <c r="D63" s="185">
        <v>0</v>
      </c>
      <c r="E63" s="185">
        <v>0</v>
      </c>
      <c r="F63" s="185">
        <v>0</v>
      </c>
      <c r="G63" s="185">
        <v>0</v>
      </c>
      <c r="H63" s="185">
        <v>0</v>
      </c>
      <c r="I63" s="185">
        <v>0</v>
      </c>
      <c r="J63" s="185">
        <v>0</v>
      </c>
      <c r="K63" s="185">
        <v>0</v>
      </c>
      <c r="L63" s="185">
        <v>4.0000000000000001E-3</v>
      </c>
      <c r="M63" s="185">
        <v>0</v>
      </c>
      <c r="N63" s="185">
        <v>0</v>
      </c>
    </row>
    <row r="64" spans="3:14" x14ac:dyDescent="0.25">
      <c r="C64" s="121" t="s">
        <v>217</v>
      </c>
      <c r="D64" s="185">
        <v>0</v>
      </c>
      <c r="E64" s="185">
        <v>0</v>
      </c>
      <c r="F64" s="185">
        <v>1.613</v>
      </c>
      <c r="G64" s="185">
        <v>0</v>
      </c>
      <c r="H64" s="185">
        <v>0</v>
      </c>
      <c r="I64" s="185">
        <v>0</v>
      </c>
      <c r="J64" s="185">
        <v>0</v>
      </c>
      <c r="K64" s="185">
        <v>0</v>
      </c>
      <c r="L64" s="185">
        <v>0</v>
      </c>
      <c r="M64" s="185">
        <v>0</v>
      </c>
      <c r="N64" s="185">
        <v>0</v>
      </c>
    </row>
    <row r="65" spans="1:16" x14ac:dyDescent="0.25">
      <c r="C65" s="121" t="s">
        <v>212</v>
      </c>
      <c r="D65" s="185">
        <v>0</v>
      </c>
      <c r="E65" s="185">
        <v>0</v>
      </c>
      <c r="F65" s="185">
        <v>0</v>
      </c>
      <c r="G65" s="185">
        <v>0</v>
      </c>
      <c r="H65" s="185">
        <v>0</v>
      </c>
      <c r="I65" s="185">
        <v>0</v>
      </c>
      <c r="J65" s="185">
        <v>0</v>
      </c>
      <c r="K65" s="185">
        <v>1.363</v>
      </c>
      <c r="L65" s="185">
        <v>1.7170000000000001</v>
      </c>
      <c r="M65" s="185">
        <v>12.561999999999999</v>
      </c>
      <c r="N65" s="185">
        <v>0</v>
      </c>
    </row>
    <row r="66" spans="1:16" x14ac:dyDescent="0.25">
      <c r="C66" s="121" t="s">
        <v>216</v>
      </c>
      <c r="D66" s="185">
        <v>0</v>
      </c>
      <c r="E66" s="185">
        <v>0</v>
      </c>
      <c r="F66" s="185">
        <v>0</v>
      </c>
      <c r="G66" s="185">
        <v>0</v>
      </c>
      <c r="H66" s="185">
        <v>0</v>
      </c>
      <c r="I66" s="185">
        <v>0</v>
      </c>
      <c r="J66" s="185">
        <v>0</v>
      </c>
      <c r="K66" s="185">
        <v>0</v>
      </c>
      <c r="L66" s="185">
        <v>0</v>
      </c>
      <c r="M66" s="185">
        <v>0</v>
      </c>
      <c r="N66" s="185">
        <v>0</v>
      </c>
    </row>
    <row r="67" spans="1:16" x14ac:dyDescent="0.25">
      <c r="C67" s="186" t="s">
        <v>214</v>
      </c>
      <c r="D67" s="187">
        <v>0.21</v>
      </c>
      <c r="E67" s="187">
        <v>0</v>
      </c>
      <c r="F67" s="187">
        <v>6.0619999999999994</v>
      </c>
      <c r="G67" s="187">
        <v>17.603000000000002</v>
      </c>
      <c r="H67" s="187">
        <v>28.167999999999999</v>
      </c>
      <c r="I67" s="187">
        <v>1.589</v>
      </c>
      <c r="J67" s="187">
        <v>9.6509999999999998</v>
      </c>
      <c r="K67" s="187">
        <v>7.6069999999999993</v>
      </c>
      <c r="L67" s="187">
        <v>1.8580000000000001</v>
      </c>
      <c r="M67" s="187">
        <v>21.689</v>
      </c>
      <c r="N67" s="187">
        <v>0.2</v>
      </c>
    </row>
    <row r="68" spans="1:16" x14ac:dyDescent="0.25">
      <c r="C68" s="121"/>
      <c r="D68" s="175"/>
      <c r="E68" s="175"/>
      <c r="F68" s="175"/>
      <c r="G68" s="175"/>
      <c r="H68" s="175"/>
      <c r="I68" s="156"/>
      <c r="J68" s="156"/>
      <c r="K68" s="156"/>
      <c r="L68" s="156"/>
      <c r="M68" s="156"/>
      <c r="N68" s="156"/>
    </row>
    <row r="69" spans="1:16" x14ac:dyDescent="0.25">
      <c r="C69" s="121" t="s">
        <v>210</v>
      </c>
      <c r="D69" s="185">
        <v>4.6029999999999998</v>
      </c>
      <c r="E69" s="185">
        <v>2.2749999999999999</v>
      </c>
      <c r="F69" s="185">
        <v>0.222</v>
      </c>
      <c r="G69" s="185">
        <v>3.746</v>
      </c>
      <c r="H69" s="185">
        <v>7.4999999999999997E-2</v>
      </c>
      <c r="I69" s="185">
        <v>35.225999999999999</v>
      </c>
      <c r="J69" s="185">
        <v>0</v>
      </c>
      <c r="K69" s="185">
        <v>5.1749999999999998</v>
      </c>
      <c r="L69" s="185">
        <v>4.2140000000000004</v>
      </c>
      <c r="M69" s="185">
        <v>0</v>
      </c>
      <c r="N69" s="185">
        <v>6</v>
      </c>
    </row>
    <row r="70" spans="1:16" x14ac:dyDescent="0.25">
      <c r="C70" s="121" t="s">
        <v>211</v>
      </c>
      <c r="D70" s="185">
        <v>0</v>
      </c>
      <c r="E70" s="185">
        <v>0</v>
      </c>
      <c r="F70" s="185">
        <v>0</v>
      </c>
      <c r="G70" s="185">
        <v>0</v>
      </c>
      <c r="H70" s="185">
        <v>0</v>
      </c>
      <c r="I70" s="185">
        <v>0</v>
      </c>
      <c r="J70" s="185">
        <v>3.4790000000000001</v>
      </c>
      <c r="K70" s="185">
        <v>0</v>
      </c>
      <c r="L70" s="185">
        <v>2.1000000000000001E-2</v>
      </c>
      <c r="M70" s="185">
        <v>0.03</v>
      </c>
      <c r="N70" s="185">
        <v>0.1</v>
      </c>
    </row>
    <row r="71" spans="1:16" x14ac:dyDescent="0.25">
      <c r="C71" s="121" t="s">
        <v>212</v>
      </c>
      <c r="D71" s="185">
        <v>0</v>
      </c>
      <c r="E71" s="185">
        <v>0</v>
      </c>
      <c r="F71" s="185">
        <v>0</v>
      </c>
      <c r="G71" s="185">
        <v>0</v>
      </c>
      <c r="H71" s="185">
        <v>0</v>
      </c>
      <c r="I71" s="185">
        <v>0</v>
      </c>
      <c r="J71" s="185">
        <v>18.63</v>
      </c>
      <c r="K71" s="185">
        <v>0</v>
      </c>
      <c r="L71" s="185">
        <v>0</v>
      </c>
      <c r="M71" s="185">
        <v>0</v>
      </c>
      <c r="N71" s="185">
        <v>3.8</v>
      </c>
    </row>
    <row r="72" spans="1:16" x14ac:dyDescent="0.25">
      <c r="C72" s="121" t="s">
        <v>213</v>
      </c>
      <c r="D72" s="185">
        <v>0</v>
      </c>
      <c r="E72" s="185">
        <v>0</v>
      </c>
      <c r="F72" s="185">
        <v>0</v>
      </c>
      <c r="G72" s="185">
        <v>6.3979999999999997</v>
      </c>
      <c r="H72" s="185">
        <v>17.72</v>
      </c>
      <c r="I72" s="185">
        <v>18.149000000000001</v>
      </c>
      <c r="J72" s="185">
        <v>8.7439999999999998</v>
      </c>
      <c r="K72" s="185">
        <v>4.593</v>
      </c>
      <c r="L72" s="185">
        <v>23.698</v>
      </c>
      <c r="M72" s="185">
        <v>24.876999999999999</v>
      </c>
      <c r="N72" s="185">
        <v>16.600000000000001</v>
      </c>
    </row>
    <row r="73" spans="1:16" x14ac:dyDescent="0.25">
      <c r="C73" s="121" t="s">
        <v>217</v>
      </c>
      <c r="D73" s="185">
        <v>109.532</v>
      </c>
      <c r="E73" s="185">
        <v>0</v>
      </c>
      <c r="F73" s="185">
        <v>0</v>
      </c>
      <c r="G73" s="185">
        <v>0</v>
      </c>
      <c r="H73" s="185">
        <v>0</v>
      </c>
      <c r="I73" s="185">
        <v>0</v>
      </c>
      <c r="J73" s="185">
        <v>0</v>
      </c>
      <c r="K73" s="185">
        <v>0</v>
      </c>
      <c r="L73" s="185">
        <v>0</v>
      </c>
      <c r="M73" s="185">
        <v>0</v>
      </c>
      <c r="N73" s="185">
        <v>0</v>
      </c>
    </row>
    <row r="74" spans="1:16" x14ac:dyDescent="0.25">
      <c r="C74" s="186" t="s">
        <v>215</v>
      </c>
      <c r="D74" s="187">
        <v>114.13499999999999</v>
      </c>
      <c r="E74" s="187">
        <v>2.2749999999999999</v>
      </c>
      <c r="F74" s="187">
        <v>0.222</v>
      </c>
      <c r="G74" s="187">
        <v>10.144</v>
      </c>
      <c r="H74" s="187">
        <v>17.794999999999998</v>
      </c>
      <c r="I74" s="187">
        <v>53.375</v>
      </c>
      <c r="J74" s="187">
        <v>30.852999999999998</v>
      </c>
      <c r="K74" s="187">
        <v>9.7680000000000007</v>
      </c>
      <c r="L74" s="187">
        <v>27.933</v>
      </c>
      <c r="M74" s="187">
        <v>24.907</v>
      </c>
      <c r="N74" s="187">
        <v>26.5</v>
      </c>
    </row>
    <row r="75" spans="1:16" x14ac:dyDescent="0.25">
      <c r="C75" s="117"/>
      <c r="D75" s="118"/>
      <c r="E75" s="118"/>
      <c r="F75" s="118"/>
      <c r="G75" s="118"/>
      <c r="H75" s="118"/>
      <c r="I75" s="118"/>
      <c r="J75" s="118"/>
      <c r="K75" s="118"/>
      <c r="L75" s="155"/>
      <c r="M75" s="155"/>
      <c r="N75" s="155"/>
    </row>
    <row r="76" spans="1:16" x14ac:dyDescent="0.25">
      <c r="A76" s="197"/>
      <c r="B76" s="197"/>
      <c r="C76" s="243" t="s">
        <v>282</v>
      </c>
      <c r="D76" s="244"/>
      <c r="E76" s="244"/>
      <c r="F76" s="244"/>
      <c r="G76" s="244"/>
      <c r="H76" s="244"/>
      <c r="I76" s="244"/>
      <c r="J76" s="244"/>
      <c r="K76" s="244"/>
      <c r="L76" s="244"/>
      <c r="M76" s="245"/>
      <c r="N76" s="245"/>
      <c r="O76" s="197"/>
      <c r="P76" s="197"/>
    </row>
    <row r="77" spans="1:16" x14ac:dyDescent="0.25">
      <c r="A77" s="197"/>
      <c r="B77" s="197"/>
      <c r="C77" s="242" t="s">
        <v>278</v>
      </c>
      <c r="D77" s="246"/>
      <c r="E77" s="246"/>
      <c r="F77" s="246"/>
      <c r="G77" s="246"/>
      <c r="H77" s="246"/>
      <c r="I77" s="185">
        <v>2.242</v>
      </c>
      <c r="J77" s="185">
        <v>46.335999999999999</v>
      </c>
      <c r="K77" s="185">
        <v>87.846999999999994</v>
      </c>
      <c r="L77" s="185">
        <v>112.148</v>
      </c>
      <c r="M77" s="185"/>
      <c r="N77" s="185"/>
      <c r="O77" s="197"/>
      <c r="P77" s="197"/>
    </row>
    <row r="78" spans="1:16" x14ac:dyDescent="0.25">
      <c r="A78" s="197"/>
      <c r="B78" s="197"/>
      <c r="C78" s="242" t="s">
        <v>279</v>
      </c>
      <c r="D78" s="246"/>
      <c r="E78" s="246"/>
      <c r="F78" s="246"/>
      <c r="G78" s="246"/>
      <c r="H78" s="246"/>
      <c r="I78" s="185">
        <v>14.31</v>
      </c>
      <c r="J78" s="185">
        <v>109.684</v>
      </c>
      <c r="K78" s="185">
        <v>204.76400000000001</v>
      </c>
      <c r="L78" s="185">
        <v>307.86500000000001</v>
      </c>
      <c r="M78" s="185"/>
      <c r="N78" s="185"/>
      <c r="O78" s="197"/>
      <c r="P78" s="197"/>
    </row>
    <row r="79" spans="1:16" x14ac:dyDescent="0.25">
      <c r="A79" s="197"/>
      <c r="B79" s="197"/>
      <c r="C79" s="242" t="s">
        <v>280</v>
      </c>
      <c r="D79" s="246"/>
      <c r="E79" s="246"/>
      <c r="F79" s="246"/>
      <c r="G79" s="246"/>
      <c r="H79" s="246"/>
      <c r="I79" s="185">
        <v>-12.068</v>
      </c>
      <c r="J79" s="185">
        <v>-63.347999999999999</v>
      </c>
      <c r="K79" s="185">
        <v>-116.916</v>
      </c>
      <c r="L79" s="185">
        <v>-195.71700000000001</v>
      </c>
      <c r="M79" s="185"/>
      <c r="N79" s="185"/>
      <c r="O79" s="197"/>
      <c r="P79" s="197"/>
    </row>
    <row r="80" spans="1:16" ht="9.9499999999999993" customHeight="1" x14ac:dyDescent="0.25">
      <c r="A80" s="197"/>
      <c r="B80" s="197"/>
      <c r="C80" s="247"/>
      <c r="D80" s="244"/>
      <c r="E80" s="244"/>
      <c r="F80" s="244"/>
      <c r="G80" s="244"/>
      <c r="H80" s="244"/>
      <c r="I80" s="244"/>
      <c r="J80" s="244"/>
      <c r="K80" s="244"/>
      <c r="L80" s="244"/>
      <c r="M80" s="244"/>
      <c r="N80" s="244"/>
      <c r="O80" s="197"/>
      <c r="P80" s="197"/>
    </row>
    <row r="81" spans="1:16" x14ac:dyDescent="0.25">
      <c r="A81" s="197"/>
      <c r="B81" s="197"/>
      <c r="C81" s="243" t="s">
        <v>193</v>
      </c>
      <c r="D81" s="244"/>
      <c r="E81" s="244"/>
      <c r="F81" s="244"/>
      <c r="G81" s="244"/>
      <c r="H81" s="244"/>
      <c r="I81" s="244"/>
      <c r="J81" s="244"/>
      <c r="K81" s="244"/>
      <c r="L81" s="244"/>
      <c r="M81" s="245"/>
      <c r="N81" s="245"/>
      <c r="O81" s="197"/>
      <c r="P81" s="197"/>
    </row>
    <row r="82" spans="1:16" x14ac:dyDescent="0.25">
      <c r="A82" s="197"/>
      <c r="B82" s="197"/>
      <c r="C82" s="242" t="s">
        <v>284</v>
      </c>
      <c r="D82" s="246"/>
      <c r="E82" s="246"/>
      <c r="F82" s="246"/>
      <c r="G82" s="246"/>
      <c r="H82" s="246"/>
      <c r="I82" s="185">
        <v>6.9119999999999999</v>
      </c>
      <c r="J82" s="185">
        <v>48.863999999999997</v>
      </c>
      <c r="K82" s="185">
        <v>74.445999999999998</v>
      </c>
      <c r="L82" s="185">
        <v>144.851</v>
      </c>
      <c r="M82" s="185">
        <v>114.101</v>
      </c>
      <c r="N82" s="185">
        <v>85.599000000000004</v>
      </c>
      <c r="O82" s="197"/>
      <c r="P82" s="197"/>
    </row>
    <row r="83" spans="1:16" x14ac:dyDescent="0.25">
      <c r="A83" s="197"/>
      <c r="B83" s="197"/>
      <c r="C83" s="242" t="s">
        <v>281</v>
      </c>
      <c r="D83" s="246"/>
      <c r="E83" s="246"/>
      <c r="F83" s="246"/>
      <c r="G83" s="246"/>
      <c r="H83" s="246"/>
      <c r="I83" s="185">
        <v>7.3979999999999997</v>
      </c>
      <c r="J83" s="185">
        <v>60.82</v>
      </c>
      <c r="K83" s="185">
        <v>130.31899999999999</v>
      </c>
      <c r="L83" s="185">
        <v>163.01400000000001</v>
      </c>
      <c r="M83" s="185">
        <v>175.34800000000001</v>
      </c>
      <c r="N83" s="185">
        <v>155.69399999999999</v>
      </c>
      <c r="O83" s="197"/>
      <c r="P83" s="197"/>
    </row>
    <row r="84" spans="1:16" x14ac:dyDescent="0.25">
      <c r="C84" s="186" t="s">
        <v>302</v>
      </c>
      <c r="D84" s="187"/>
      <c r="E84" s="187"/>
      <c r="F84" s="187"/>
      <c r="G84" s="187"/>
      <c r="H84" s="187"/>
      <c r="I84" s="187">
        <v>14.311</v>
      </c>
      <c r="J84" s="187">
        <v>109.684</v>
      </c>
      <c r="K84" s="187">
        <v>204.76499999999999</v>
      </c>
      <c r="L84" s="187">
        <v>307.86500000000001</v>
      </c>
      <c r="M84" s="187">
        <v>289.44900000000001</v>
      </c>
      <c r="N84" s="187">
        <v>241.292</v>
      </c>
    </row>
    <row r="85" spans="1:16" ht="9.9499999999999993" customHeight="1" x14ac:dyDescent="0.25">
      <c r="A85" s="197"/>
      <c r="B85" s="197"/>
      <c r="C85" s="242"/>
      <c r="D85" s="246"/>
      <c r="E85" s="246"/>
      <c r="F85" s="246"/>
      <c r="G85" s="246"/>
      <c r="H85" s="246"/>
      <c r="I85" s="185"/>
      <c r="J85" s="185"/>
      <c r="K85" s="185"/>
      <c r="L85" s="185"/>
      <c r="M85" s="185"/>
      <c r="N85" s="185"/>
      <c r="O85" s="197"/>
      <c r="P85" s="197"/>
    </row>
    <row r="86" spans="1:16" x14ac:dyDescent="0.25">
      <c r="A86" s="197"/>
      <c r="B86" s="197"/>
      <c r="C86" s="248" t="s">
        <v>373</v>
      </c>
      <c r="D86" s="244"/>
      <c r="E86" s="244"/>
      <c r="F86" s="244"/>
      <c r="G86" s="244"/>
      <c r="H86" s="244"/>
      <c r="I86" s="244"/>
      <c r="J86" s="244"/>
      <c r="K86" s="244"/>
      <c r="L86" s="245"/>
      <c r="M86" s="245"/>
      <c r="N86" s="245"/>
      <c r="O86" s="197"/>
      <c r="P86" s="197"/>
    </row>
    <row r="87" spans="1:16" x14ac:dyDescent="0.25">
      <c r="A87" s="197"/>
      <c r="B87" s="197"/>
      <c r="C87" s="242" t="s">
        <v>3</v>
      </c>
      <c r="D87" s="246">
        <v>762.05899999999997</v>
      </c>
      <c r="E87" s="246">
        <v>762.05899999999997</v>
      </c>
      <c r="F87" s="246">
        <v>762.05899999999997</v>
      </c>
      <c r="G87" s="246">
        <v>762.05899999999997</v>
      </c>
      <c r="H87" s="246">
        <v>762.05899999999997</v>
      </c>
      <c r="I87" s="246">
        <v>750.70799999999997</v>
      </c>
      <c r="J87" s="246">
        <v>7753.5559999999996</v>
      </c>
      <c r="K87" s="246">
        <v>7585.1239999999998</v>
      </c>
      <c r="L87" s="246">
        <v>7538.9170000000004</v>
      </c>
      <c r="M87" s="246">
        <v>7462.5829999999996</v>
      </c>
      <c r="N87" s="246">
        <v>7500.6369999999997</v>
      </c>
      <c r="O87" s="197"/>
      <c r="P87" s="197"/>
    </row>
    <row r="88" spans="1:16" x14ac:dyDescent="0.25">
      <c r="A88" s="197"/>
      <c r="B88" s="197"/>
      <c r="C88" s="242" t="s">
        <v>31</v>
      </c>
      <c r="D88" s="246">
        <v>898.53700000000003</v>
      </c>
      <c r="E88" s="246">
        <v>764.35299999999995</v>
      </c>
      <c r="F88" s="246">
        <v>630.16899999999998</v>
      </c>
      <c r="G88" s="246">
        <v>495.98500000000001</v>
      </c>
      <c r="H88" s="246">
        <v>361.80099999999999</v>
      </c>
      <c r="I88" s="246">
        <v>227.61699999999999</v>
      </c>
      <c r="J88" s="246">
        <v>4405.9809999999998</v>
      </c>
      <c r="K88" s="246">
        <v>3938.4850000000001</v>
      </c>
      <c r="L88" s="246">
        <v>3505.732</v>
      </c>
      <c r="M88" s="246">
        <v>3037.5259999999998</v>
      </c>
      <c r="N88" s="246">
        <v>2662.808</v>
      </c>
      <c r="O88" s="197"/>
      <c r="P88" s="197"/>
    </row>
    <row r="89" spans="1:16" x14ac:dyDescent="0.25">
      <c r="A89" s="197"/>
      <c r="B89" s="197"/>
      <c r="C89" s="242" t="s">
        <v>32</v>
      </c>
      <c r="D89" s="246">
        <v>79.665999999999997</v>
      </c>
      <c r="E89" s="246">
        <v>72.665999999999997</v>
      </c>
      <c r="F89" s="246">
        <v>65.665999999999997</v>
      </c>
      <c r="G89" s="246">
        <v>58.673999999999999</v>
      </c>
      <c r="H89" s="246">
        <v>51.682000000000002</v>
      </c>
      <c r="I89" s="246">
        <v>44.665999999999997</v>
      </c>
      <c r="J89" s="246">
        <v>1070.105</v>
      </c>
      <c r="K89" s="246">
        <v>1096.8920000000001</v>
      </c>
      <c r="L89" s="246">
        <v>1069.3240000000001</v>
      </c>
      <c r="M89" s="246">
        <v>1039.53</v>
      </c>
      <c r="N89" s="246">
        <v>1008.754</v>
      </c>
      <c r="O89" s="197"/>
      <c r="P89" s="197"/>
    </row>
    <row r="90" spans="1:16" ht="9.75" customHeight="1" x14ac:dyDescent="0.25">
      <c r="A90" s="197"/>
      <c r="B90" s="197"/>
      <c r="C90" s="247"/>
      <c r="D90" s="244"/>
      <c r="E90" s="244"/>
      <c r="F90" s="244"/>
      <c r="G90" s="244"/>
      <c r="H90" s="244"/>
      <c r="I90" s="244"/>
      <c r="J90" s="244"/>
      <c r="K90" s="244"/>
      <c r="L90" s="244"/>
      <c r="M90" s="244"/>
      <c r="N90" s="244"/>
      <c r="O90" s="197"/>
      <c r="P90" s="197"/>
    </row>
    <row r="91" spans="1:16" x14ac:dyDescent="0.25">
      <c r="A91" s="197"/>
      <c r="B91" s="197"/>
      <c r="C91" s="248" t="s">
        <v>197</v>
      </c>
      <c r="D91" s="244"/>
      <c r="E91" s="244"/>
      <c r="F91" s="244"/>
      <c r="G91" s="244"/>
      <c r="H91" s="244"/>
      <c r="I91" s="244"/>
      <c r="J91" s="244"/>
      <c r="K91" s="244"/>
      <c r="L91" s="245"/>
      <c r="M91" s="245"/>
      <c r="N91" s="245"/>
      <c r="O91" s="197"/>
      <c r="P91" s="197"/>
    </row>
    <row r="92" spans="1:16" x14ac:dyDescent="0.25">
      <c r="A92" s="197"/>
      <c r="B92" s="197"/>
      <c r="C92" s="242" t="s">
        <v>285</v>
      </c>
      <c r="D92" s="246">
        <v>0</v>
      </c>
      <c r="E92" s="246">
        <v>0</v>
      </c>
      <c r="F92" s="246">
        <v>1036.675</v>
      </c>
      <c r="G92" s="246">
        <v>0</v>
      </c>
      <c r="H92" s="246">
        <v>0</v>
      </c>
      <c r="I92" s="246">
        <v>0</v>
      </c>
      <c r="J92" s="246">
        <v>0</v>
      </c>
      <c r="K92" s="246">
        <v>0</v>
      </c>
      <c r="L92" s="246">
        <v>0</v>
      </c>
      <c r="M92" s="246">
        <v>0</v>
      </c>
      <c r="N92" s="246">
        <v>0</v>
      </c>
      <c r="O92" s="197"/>
      <c r="P92" s="197"/>
    </row>
    <row r="93" spans="1:16" x14ac:dyDescent="0.25">
      <c r="A93" s="197"/>
      <c r="B93" s="197"/>
      <c r="C93" s="197"/>
      <c r="D93" s="197"/>
      <c r="E93" s="197"/>
      <c r="F93" s="197"/>
      <c r="G93" s="197"/>
      <c r="H93" s="197"/>
      <c r="I93" s="197"/>
      <c r="J93" s="197"/>
      <c r="K93" s="197"/>
      <c r="L93" s="197"/>
      <c r="M93" s="197"/>
      <c r="N93" s="197"/>
      <c r="O93" s="197"/>
      <c r="P93" s="197"/>
    </row>
    <row r="94" spans="1:16" x14ac:dyDescent="0.25">
      <c r="A94" s="197"/>
      <c r="B94" s="197"/>
      <c r="C94" s="249" t="s">
        <v>87</v>
      </c>
      <c r="D94" s="250"/>
      <c r="E94" s="250"/>
      <c r="F94" s="250"/>
      <c r="G94" s="250"/>
      <c r="H94" s="250"/>
      <c r="I94" s="250"/>
      <c r="J94" s="250"/>
      <c r="K94" s="250"/>
      <c r="L94" s="250"/>
      <c r="M94" s="250"/>
      <c r="N94" s="250"/>
      <c r="O94" s="197"/>
      <c r="P94" s="197"/>
    </row>
    <row r="95" spans="1:16" ht="54.95" customHeight="1" x14ac:dyDescent="0.25">
      <c r="A95" s="197"/>
      <c r="B95" s="197"/>
      <c r="C95" s="358" t="s">
        <v>497</v>
      </c>
      <c r="D95" s="358"/>
      <c r="E95" s="358"/>
      <c r="F95" s="358"/>
      <c r="G95" s="358"/>
      <c r="H95" s="358"/>
      <c r="I95" s="358"/>
      <c r="J95" s="358"/>
      <c r="K95" s="358"/>
      <c r="L95" s="358"/>
      <c r="M95" s="358"/>
      <c r="N95" s="358"/>
    </row>
    <row r="96" spans="1:16" ht="21.95" customHeight="1" x14ac:dyDescent="0.25">
      <c r="A96" s="197"/>
      <c r="B96" s="197"/>
      <c r="C96" s="357" t="s">
        <v>306</v>
      </c>
      <c r="D96" s="357"/>
      <c r="E96" s="357"/>
      <c r="F96" s="357"/>
      <c r="G96" s="357"/>
      <c r="H96" s="357"/>
      <c r="I96" s="357"/>
      <c r="J96" s="357"/>
      <c r="K96" s="357"/>
      <c r="L96" s="357"/>
      <c r="M96" s="357"/>
      <c r="N96" s="357"/>
    </row>
    <row r="97" spans="1:19" ht="15" customHeight="1" x14ac:dyDescent="0.25">
      <c r="A97" s="197"/>
      <c r="B97" s="197"/>
      <c r="C97" s="66" t="s">
        <v>507</v>
      </c>
      <c r="D97" s="66"/>
      <c r="E97" s="66"/>
      <c r="F97" s="66"/>
      <c r="G97" s="66"/>
      <c r="H97" s="66"/>
      <c r="I97" s="66"/>
      <c r="J97" s="66"/>
      <c r="K97" s="66"/>
      <c r="L97" s="66"/>
      <c r="M97" s="66"/>
      <c r="N97" s="66"/>
    </row>
    <row r="98" spans="1:19" ht="15" customHeight="1" x14ac:dyDescent="0.25">
      <c r="A98" s="197"/>
      <c r="B98" s="197"/>
      <c r="C98" s="66" t="s">
        <v>241</v>
      </c>
      <c r="D98" s="66"/>
      <c r="E98" s="66"/>
      <c r="F98" s="66"/>
      <c r="G98" s="66"/>
      <c r="H98" s="66"/>
      <c r="I98" s="66"/>
      <c r="J98" s="66"/>
      <c r="K98" s="66"/>
      <c r="L98" s="66"/>
      <c r="M98" s="66"/>
      <c r="N98" s="66"/>
      <c r="O98" s="66"/>
      <c r="P98" s="66"/>
    </row>
    <row r="99" spans="1:19" ht="15" customHeight="1" x14ac:dyDescent="0.25">
      <c r="A99" s="197"/>
      <c r="B99" s="197"/>
      <c r="C99" s="66" t="s">
        <v>242</v>
      </c>
      <c r="D99" s="66"/>
      <c r="E99" s="66"/>
      <c r="F99" s="66"/>
      <c r="G99" s="66"/>
      <c r="H99" s="66"/>
      <c r="I99" s="66"/>
      <c r="J99" s="66"/>
      <c r="K99" s="66"/>
      <c r="L99" s="66"/>
      <c r="M99" s="66"/>
      <c r="N99" s="66"/>
    </row>
    <row r="100" spans="1:19" ht="15" customHeight="1" x14ac:dyDescent="0.25">
      <c r="A100" s="197"/>
      <c r="B100" s="197"/>
      <c r="C100" s="66" t="s">
        <v>283</v>
      </c>
      <c r="D100" s="66"/>
      <c r="E100" s="66"/>
      <c r="F100" s="66"/>
      <c r="G100" s="66"/>
      <c r="H100" s="66"/>
      <c r="I100" s="66"/>
      <c r="J100" s="66"/>
      <c r="K100" s="66"/>
      <c r="L100" s="66"/>
      <c r="M100" s="66"/>
      <c r="N100" s="66"/>
      <c r="O100" s="103"/>
      <c r="P100" s="103"/>
    </row>
    <row r="101" spans="1:19" ht="15" customHeight="1" x14ac:dyDescent="0.25">
      <c r="A101" s="197"/>
      <c r="B101" s="197"/>
      <c r="C101" s="66" t="s">
        <v>277</v>
      </c>
      <c r="D101" s="66"/>
      <c r="E101" s="66"/>
      <c r="F101" s="66"/>
      <c r="G101" s="66"/>
      <c r="H101" s="66"/>
      <c r="I101" s="66"/>
      <c r="J101" s="66"/>
      <c r="K101" s="66"/>
      <c r="L101" s="66"/>
      <c r="M101" s="66"/>
      <c r="N101" s="66"/>
      <c r="O101" s="103"/>
      <c r="P101" s="103"/>
    </row>
    <row r="102" spans="1:19" ht="32.1" customHeight="1" x14ac:dyDescent="0.25">
      <c r="A102" s="197"/>
      <c r="B102" s="197"/>
      <c r="C102" s="357" t="s">
        <v>506</v>
      </c>
      <c r="D102" s="357"/>
      <c r="E102" s="357"/>
      <c r="F102" s="357"/>
      <c r="G102" s="357"/>
      <c r="H102" s="357"/>
      <c r="I102" s="357"/>
      <c r="J102" s="357"/>
      <c r="K102" s="357"/>
      <c r="L102" s="357"/>
      <c r="M102" s="357"/>
      <c r="N102" s="357"/>
      <c r="O102" s="103"/>
      <c r="P102" s="103"/>
      <c r="Q102" s="188"/>
      <c r="R102" s="188"/>
      <c r="S102" s="188"/>
    </row>
    <row r="103" spans="1:19" ht="15" customHeight="1" x14ac:dyDescent="0.25">
      <c r="C103" s="66" t="s">
        <v>276</v>
      </c>
      <c r="D103" s="66"/>
      <c r="E103" s="66"/>
      <c r="F103" s="66"/>
      <c r="G103" s="66"/>
      <c r="H103" s="66"/>
      <c r="I103" s="66"/>
      <c r="J103" s="66"/>
      <c r="K103" s="66"/>
      <c r="L103" s="66"/>
      <c r="M103" s="66"/>
      <c r="N103" s="66"/>
    </row>
  </sheetData>
  <mergeCells count="3">
    <mergeCell ref="C95:N95"/>
    <mergeCell ref="C96:N96"/>
    <mergeCell ref="C102:N102"/>
  </mergeCells>
  <pageMargins left="0.70866141732283472" right="0.70866141732283472" top="0.74803149606299213" bottom="0.74803149606299213" header="0.31496062992125984" footer="0.31496062992125984"/>
  <pageSetup paperSize="9" scale="71" fitToHeight="0" orientation="landscape" r:id="rId1"/>
  <headerFooter>
    <oddFooter>&amp;R&amp;P</oddFooter>
  </headerFooter>
  <rowBreaks count="3" manualBreakCount="3">
    <brk id="29" min="1" max="13" man="1"/>
    <brk id="60" min="1" max="13" man="1"/>
    <brk id="93" min="1" max="13" man="1"/>
  </rowBreak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2AC942-0899-43B7-BA3B-4870A38A446E}">
  <sheetPr codeName="Sheet6">
    <tabColor rgb="FFFED2D9"/>
    <pageSetUpPr fitToPage="1"/>
  </sheetPr>
  <dimension ref="C1:Q76"/>
  <sheetViews>
    <sheetView showGridLines="0" view="pageBreakPreview" zoomScaleNormal="100" zoomScaleSheetLayoutView="100" workbookViewId="0"/>
  </sheetViews>
  <sheetFormatPr defaultColWidth="9.140625" defaultRowHeight="15" x14ac:dyDescent="0.25"/>
  <cols>
    <col min="1" max="1" width="1.42578125" customWidth="1"/>
    <col min="2" max="2" width="1.140625" customWidth="1"/>
    <col min="3" max="3" width="57.28515625" customWidth="1"/>
    <col min="4" max="14" width="12.7109375" customWidth="1"/>
    <col min="15" max="15" width="1.7109375" customWidth="1"/>
  </cols>
  <sheetData>
    <row r="1" spans="3:14" ht="6.75" customHeight="1" x14ac:dyDescent="0.25"/>
    <row r="2" spans="3:14" s="3" customFormat="1" ht="15.75" x14ac:dyDescent="0.25">
      <c r="C2" s="108" t="s">
        <v>126</v>
      </c>
    </row>
    <row r="3" spans="3:14" ht="17.25" x14ac:dyDescent="0.25">
      <c r="C3" s="129"/>
    </row>
    <row r="4" spans="3:14" ht="14.25" customHeight="1" x14ac:dyDescent="0.25">
      <c r="C4" s="229" t="s">
        <v>235</v>
      </c>
      <c r="D4" s="206" t="s">
        <v>233</v>
      </c>
      <c r="E4" s="206" t="s">
        <v>233</v>
      </c>
      <c r="F4" s="206" t="s">
        <v>233</v>
      </c>
      <c r="G4" s="206" t="s">
        <v>233</v>
      </c>
      <c r="H4" s="206" t="s">
        <v>233</v>
      </c>
      <c r="I4" s="206" t="s">
        <v>233</v>
      </c>
      <c r="J4" s="206" t="s">
        <v>234</v>
      </c>
      <c r="K4" s="206" t="s">
        <v>234</v>
      </c>
      <c r="L4" s="206" t="s">
        <v>234</v>
      </c>
      <c r="M4" s="206" t="s">
        <v>234</v>
      </c>
      <c r="N4" s="206" t="s">
        <v>496</v>
      </c>
    </row>
    <row r="5" spans="3:14" ht="5.0999999999999996" customHeight="1" x14ac:dyDescent="0.25">
      <c r="C5" s="129"/>
      <c r="D5" s="208"/>
      <c r="E5" s="207"/>
      <c r="F5" s="207"/>
      <c r="G5" s="207"/>
      <c r="H5" s="207"/>
      <c r="I5" s="207"/>
      <c r="J5" s="206"/>
      <c r="K5" s="209"/>
      <c r="L5" s="209"/>
      <c r="M5" s="209"/>
      <c r="N5" s="209"/>
    </row>
    <row r="6" spans="3:14" s="4" customFormat="1" ht="17.850000000000001" customHeight="1" thickBot="1" x14ac:dyDescent="0.25">
      <c r="C6" s="130" t="s">
        <v>15</v>
      </c>
      <c r="D6" s="130">
        <v>2015</v>
      </c>
      <c r="E6" s="130">
        <v>2016</v>
      </c>
      <c r="F6" s="130">
        <v>2017</v>
      </c>
      <c r="G6" s="130">
        <v>2018</v>
      </c>
      <c r="H6" s="130">
        <v>2019</v>
      </c>
      <c r="I6" s="130">
        <v>2020</v>
      </c>
      <c r="J6" s="110">
        <v>2021</v>
      </c>
      <c r="K6" s="130">
        <v>2022</v>
      </c>
      <c r="L6" s="130">
        <v>2023</v>
      </c>
      <c r="M6" s="130">
        <v>2024</v>
      </c>
      <c r="N6" s="130">
        <v>2025</v>
      </c>
    </row>
    <row r="7" spans="3:14" ht="15.75" thickTop="1" x14ac:dyDescent="0.25">
      <c r="C7" s="131" t="s">
        <v>95</v>
      </c>
      <c r="D7" s="111"/>
      <c r="E7" s="111"/>
      <c r="F7" s="111"/>
      <c r="G7" s="111"/>
      <c r="H7" s="111"/>
      <c r="I7" s="111"/>
      <c r="J7" s="111"/>
      <c r="K7" s="111"/>
      <c r="L7" s="111"/>
      <c r="M7" s="111"/>
      <c r="N7" s="111"/>
    </row>
    <row r="8" spans="3:14" x14ac:dyDescent="0.25">
      <c r="C8" s="113" t="s">
        <v>54</v>
      </c>
      <c r="D8" s="114">
        <v>48.454999999999998</v>
      </c>
      <c r="E8" s="114">
        <v>98.07</v>
      </c>
      <c r="F8" s="114">
        <v>174.47399999999999</v>
      </c>
      <c r="G8" s="114">
        <v>190.03399999999999</v>
      </c>
      <c r="H8" s="114">
        <v>237.49600000000001</v>
      </c>
      <c r="I8" s="114">
        <v>324.3</v>
      </c>
      <c r="J8" s="114">
        <v>130.87</v>
      </c>
      <c r="K8" s="114">
        <v>133.87899999999999</v>
      </c>
      <c r="L8" s="114">
        <v>213.036</v>
      </c>
      <c r="M8" s="114">
        <v>307.42599999999999</v>
      </c>
      <c r="N8" s="114">
        <v>298.70699999999999</v>
      </c>
    </row>
    <row r="9" spans="3:14" x14ac:dyDescent="0.25">
      <c r="C9" s="113" t="s">
        <v>359</v>
      </c>
      <c r="D9" s="114">
        <v>291.2</v>
      </c>
      <c r="E9" s="114">
        <v>325.7</v>
      </c>
      <c r="F9" s="114">
        <v>348.286</v>
      </c>
      <c r="G9" s="114">
        <v>393.54199999999997</v>
      </c>
      <c r="H9" s="114">
        <v>465.38799999999998</v>
      </c>
      <c r="I9" s="114">
        <v>528.9</v>
      </c>
      <c r="J9" s="114">
        <v>892.35900000000004</v>
      </c>
      <c r="K9" s="114">
        <v>982.44299999999998</v>
      </c>
      <c r="L9" s="114">
        <v>1085.0630000000001</v>
      </c>
      <c r="M9" s="114">
        <v>1194.4659999999999</v>
      </c>
      <c r="N9" s="114">
        <v>1217.4649999999999</v>
      </c>
    </row>
    <row r="10" spans="3:14" x14ac:dyDescent="0.25">
      <c r="C10" s="113" t="s">
        <v>96</v>
      </c>
      <c r="D10" s="114">
        <v>-0.28199999999999997</v>
      </c>
      <c r="E10" s="114">
        <v>7.0000000000000001E-3</v>
      </c>
      <c r="F10" s="114">
        <v>0.44</v>
      </c>
      <c r="G10" s="114">
        <v>-4.9000000000000002E-2</v>
      </c>
      <c r="H10" s="114">
        <v>-1.2E-2</v>
      </c>
      <c r="I10" s="114">
        <v>24.013999999999999</v>
      </c>
      <c r="J10" s="114">
        <v>-1E-3</v>
      </c>
      <c r="K10" s="114">
        <v>-2.1000000000000001E-2</v>
      </c>
      <c r="L10" s="114">
        <v>-8.6489999999999991</v>
      </c>
      <c r="M10" s="114">
        <v>2.16</v>
      </c>
      <c r="N10" s="114">
        <v>20.8</v>
      </c>
    </row>
    <row r="11" spans="3:14" ht="15.75" thickBot="1" x14ac:dyDescent="0.3">
      <c r="C11" s="132" t="s">
        <v>97</v>
      </c>
      <c r="D11" s="133">
        <v>-32.012999999999998</v>
      </c>
      <c r="E11" s="133">
        <v>-25.641999999999999</v>
      </c>
      <c r="F11" s="133">
        <v>-36.662999999999997</v>
      </c>
      <c r="G11" s="133">
        <v>-40.255000000000003</v>
      </c>
      <c r="H11" s="133">
        <v>-48.558</v>
      </c>
      <c r="I11" s="133">
        <v>-33.676000000000002</v>
      </c>
      <c r="J11" s="133">
        <v>-61.588999999999999</v>
      </c>
      <c r="K11" s="133">
        <v>-77.132999999999996</v>
      </c>
      <c r="L11" s="133">
        <v>-91.239000000000004</v>
      </c>
      <c r="M11" s="133">
        <v>-114.636</v>
      </c>
      <c r="N11" s="133">
        <v>-146.84299999999999</v>
      </c>
    </row>
    <row r="12" spans="3:14" x14ac:dyDescent="0.25">
      <c r="C12" s="117" t="s">
        <v>23</v>
      </c>
      <c r="D12" s="118">
        <v>307.36</v>
      </c>
      <c r="E12" s="118">
        <v>398.142</v>
      </c>
      <c r="F12" s="118">
        <v>486.56599999999997</v>
      </c>
      <c r="G12" s="118">
        <v>543.29499999999996</v>
      </c>
      <c r="H12" s="118">
        <v>654.303</v>
      </c>
      <c r="I12" s="118">
        <v>843.45299999999997</v>
      </c>
      <c r="J12" s="118">
        <v>961.64099999999996</v>
      </c>
      <c r="K12" s="118">
        <v>1039.1669999999999</v>
      </c>
      <c r="L12" s="118">
        <v>1198.211</v>
      </c>
      <c r="M12" s="118">
        <v>1389.421</v>
      </c>
      <c r="N12" s="118">
        <v>1390.2</v>
      </c>
    </row>
    <row r="13" spans="3:14" x14ac:dyDescent="0.25">
      <c r="C13" s="121"/>
      <c r="D13" s="336"/>
      <c r="E13" s="336"/>
      <c r="F13" s="336"/>
      <c r="G13" s="336"/>
      <c r="H13" s="336"/>
      <c r="I13" s="336"/>
      <c r="J13" s="336"/>
      <c r="K13" s="336"/>
      <c r="L13" s="336"/>
      <c r="M13" s="336"/>
      <c r="N13" s="336"/>
    </row>
    <row r="14" spans="3:14" x14ac:dyDescent="0.25">
      <c r="C14" s="135" t="s">
        <v>24</v>
      </c>
      <c r="D14" s="136"/>
      <c r="E14" s="136"/>
      <c r="F14" s="136"/>
      <c r="G14" s="136"/>
      <c r="H14" s="136"/>
      <c r="I14" s="136"/>
      <c r="J14" s="136"/>
      <c r="K14" s="136"/>
      <c r="L14" s="136"/>
      <c r="M14" s="136"/>
      <c r="N14" s="136"/>
    </row>
    <row r="15" spans="3:14" x14ac:dyDescent="0.25">
      <c r="C15" s="137" t="s">
        <v>98</v>
      </c>
      <c r="D15" s="114">
        <v>-5.1349999999999998</v>
      </c>
      <c r="E15" s="114">
        <v>-0.34399999999999997</v>
      </c>
      <c r="F15" s="114">
        <v>-13.555</v>
      </c>
      <c r="G15" s="114">
        <v>-28.757000000000001</v>
      </c>
      <c r="H15" s="114">
        <v>-20.071999999999999</v>
      </c>
      <c r="I15" s="114">
        <v>-37.423000000000002</v>
      </c>
      <c r="J15" s="114">
        <v>-89.186000000000007</v>
      </c>
      <c r="K15" s="114">
        <v>-86.977000000000004</v>
      </c>
      <c r="L15" s="114">
        <v>44.277000000000001</v>
      </c>
      <c r="M15" s="114">
        <v>-26.257000000000001</v>
      </c>
      <c r="N15" s="114">
        <v>32.9</v>
      </c>
    </row>
    <row r="16" spans="3:14" x14ac:dyDescent="0.25">
      <c r="C16" s="137" t="s">
        <v>257</v>
      </c>
      <c r="D16" s="114">
        <v>-13.925000000000001</v>
      </c>
      <c r="E16" s="114">
        <v>-9.8580000000000005</v>
      </c>
      <c r="F16" s="114">
        <v>-33.195</v>
      </c>
      <c r="G16" s="114">
        <v>-10.432</v>
      </c>
      <c r="H16" s="114">
        <v>-11.816000000000001</v>
      </c>
      <c r="I16" s="114">
        <v>-17.245000000000001</v>
      </c>
      <c r="J16" s="114">
        <v>-24.469000000000001</v>
      </c>
      <c r="K16" s="114">
        <v>-93.367999999999995</v>
      </c>
      <c r="L16" s="114">
        <v>-88.412000000000006</v>
      </c>
      <c r="M16" s="114">
        <v>-62.444000000000003</v>
      </c>
      <c r="N16" s="114">
        <v>-44.6</v>
      </c>
    </row>
    <row r="17" spans="3:15" x14ac:dyDescent="0.25">
      <c r="C17" s="137" t="s">
        <v>99</v>
      </c>
      <c r="D17" s="114">
        <v>0.86299999999999999</v>
      </c>
      <c r="E17" s="114">
        <v>-16.013000000000002</v>
      </c>
      <c r="F17" s="114">
        <v>-20.352</v>
      </c>
      <c r="G17" s="114">
        <v>-25.585999999999999</v>
      </c>
      <c r="H17" s="114">
        <v>-41.743000000000002</v>
      </c>
      <c r="I17" s="114">
        <v>-19.416</v>
      </c>
      <c r="J17" s="114">
        <v>-5.6379999999999999</v>
      </c>
      <c r="K17" s="114">
        <v>-13.81</v>
      </c>
      <c r="L17" s="114">
        <v>15.584</v>
      </c>
      <c r="M17" s="114">
        <v>-56.420999999999999</v>
      </c>
      <c r="N17" s="114">
        <v>-83.1</v>
      </c>
    </row>
    <row r="18" spans="3:15" x14ac:dyDescent="0.25">
      <c r="C18" s="137" t="s">
        <v>100</v>
      </c>
      <c r="D18" s="114">
        <v>6.4279999999999999</v>
      </c>
      <c r="E18" s="114">
        <v>13.457000000000001</v>
      </c>
      <c r="F18" s="114">
        <v>31.135999999999999</v>
      </c>
      <c r="G18" s="114">
        <v>11.041</v>
      </c>
      <c r="H18" s="114">
        <v>14.401999999999999</v>
      </c>
      <c r="I18" s="114">
        <v>45.643999999999998</v>
      </c>
      <c r="J18" s="114">
        <v>7.7530000000000001</v>
      </c>
      <c r="K18" s="114">
        <v>-0.55000000000000004</v>
      </c>
      <c r="L18" s="114">
        <v>-12.532999999999999</v>
      </c>
      <c r="M18" s="114">
        <v>6.7160000000000002</v>
      </c>
      <c r="N18" s="114">
        <v>-0.1</v>
      </c>
    </row>
    <row r="19" spans="3:15" ht="15.75" thickBot="1" x14ac:dyDescent="0.3">
      <c r="C19" s="138" t="s">
        <v>258</v>
      </c>
      <c r="D19" s="133">
        <v>21.312999999999999</v>
      </c>
      <c r="E19" s="133">
        <v>44.997</v>
      </c>
      <c r="F19" s="133">
        <v>70.040000000000006</v>
      </c>
      <c r="G19" s="133">
        <v>68.123000000000005</v>
      </c>
      <c r="H19" s="133">
        <v>106.13500000000001</v>
      </c>
      <c r="I19" s="133">
        <v>95.575000000000003</v>
      </c>
      <c r="J19" s="133">
        <v>-132.899</v>
      </c>
      <c r="K19" s="133">
        <v>56.261000000000003</v>
      </c>
      <c r="L19" s="133">
        <v>127.396</v>
      </c>
      <c r="M19" s="133">
        <v>79.507999999999996</v>
      </c>
      <c r="N19" s="133">
        <v>21.7</v>
      </c>
    </row>
    <row r="20" spans="3:15" ht="15.75" thickBot="1" x14ac:dyDescent="0.3">
      <c r="C20" s="139" t="s">
        <v>259</v>
      </c>
      <c r="D20" s="140">
        <v>9.5440000000000005</v>
      </c>
      <c r="E20" s="140">
        <v>32.238999999999997</v>
      </c>
      <c r="F20" s="140">
        <v>34.073999999999998</v>
      </c>
      <c r="G20" s="140">
        <v>14.388999999999999</v>
      </c>
      <c r="H20" s="140">
        <v>46.905999999999999</v>
      </c>
      <c r="I20" s="140">
        <v>67.135000000000005</v>
      </c>
      <c r="J20" s="140">
        <v>-244.43799999999999</v>
      </c>
      <c r="K20" s="140">
        <v>-138.44499999999999</v>
      </c>
      <c r="L20" s="140">
        <v>86.311999999999998</v>
      </c>
      <c r="M20" s="140">
        <v>-58.898000000000003</v>
      </c>
      <c r="N20" s="140">
        <v>-73.2</v>
      </c>
    </row>
    <row r="21" spans="3:15" x14ac:dyDescent="0.25">
      <c r="C21" s="117" t="s">
        <v>260</v>
      </c>
      <c r="D21" s="118">
        <v>316.904</v>
      </c>
      <c r="E21" s="118">
        <v>430.38099999999997</v>
      </c>
      <c r="F21" s="118">
        <v>520.64</v>
      </c>
      <c r="G21" s="118">
        <v>557.68399999999997</v>
      </c>
      <c r="H21" s="118">
        <v>701.20899999999995</v>
      </c>
      <c r="I21" s="118">
        <v>910.58799999999997</v>
      </c>
      <c r="J21" s="118">
        <v>717.20299999999997</v>
      </c>
      <c r="K21" s="118">
        <v>900.72199999999998</v>
      </c>
      <c r="L21" s="118">
        <v>1284.5229999999999</v>
      </c>
      <c r="M21" s="118">
        <v>1330.5229999999999</v>
      </c>
      <c r="N21" s="118">
        <v>1317</v>
      </c>
    </row>
    <row r="22" spans="3:15" x14ac:dyDescent="0.25">
      <c r="C22" s="121"/>
      <c r="D22" s="246"/>
      <c r="E22" s="246"/>
      <c r="F22" s="246"/>
      <c r="G22" s="246"/>
      <c r="H22" s="246"/>
      <c r="I22" s="246"/>
      <c r="J22" s="148"/>
      <c r="K22" s="246"/>
      <c r="L22" s="246"/>
      <c r="M22" s="246"/>
      <c r="N22" s="246"/>
    </row>
    <row r="23" spans="3:15" x14ac:dyDescent="0.25">
      <c r="C23" s="141" t="s">
        <v>101</v>
      </c>
      <c r="D23" s="305"/>
      <c r="E23" s="142"/>
      <c r="F23" s="142"/>
      <c r="G23" s="142"/>
      <c r="H23" s="142"/>
      <c r="I23" s="142"/>
      <c r="J23" s="142"/>
      <c r="K23" s="142"/>
      <c r="L23" s="142"/>
      <c r="M23" s="142"/>
      <c r="N23" s="142"/>
    </row>
    <row r="24" spans="3:15" ht="15" customHeight="1" x14ac:dyDescent="0.25">
      <c r="C24" s="113" t="s">
        <v>102</v>
      </c>
      <c r="D24" s="114">
        <v>-107.306</v>
      </c>
      <c r="E24" s="114">
        <v>-141.57</v>
      </c>
      <c r="F24" s="114">
        <v>-200.33799999999999</v>
      </c>
      <c r="G24" s="114">
        <v>-247.042</v>
      </c>
      <c r="H24" s="114">
        <v>-295.78500000000003</v>
      </c>
      <c r="I24" s="114">
        <v>-327.19400000000002</v>
      </c>
      <c r="J24" s="114">
        <v>-378.15100000000001</v>
      </c>
      <c r="K24" s="114">
        <v>-400.73899999999998</v>
      </c>
      <c r="L24" s="114">
        <v>-418.892</v>
      </c>
      <c r="M24" s="114">
        <v>-440.55</v>
      </c>
      <c r="N24" s="114">
        <v>-477.86</v>
      </c>
      <c r="O24" s="143"/>
    </row>
    <row r="25" spans="3:15" ht="15" customHeight="1" x14ac:dyDescent="0.25">
      <c r="C25" s="113" t="s">
        <v>103</v>
      </c>
      <c r="D25" s="114">
        <v>-147.67599999999999</v>
      </c>
      <c r="E25" s="114">
        <v>-181.40799999999999</v>
      </c>
      <c r="F25" s="114">
        <v>-228.7</v>
      </c>
      <c r="G25" s="114">
        <v>-253.40899999999999</v>
      </c>
      <c r="H25" s="114">
        <v>-297.14800000000002</v>
      </c>
      <c r="I25" s="114">
        <v>-308.79700000000003</v>
      </c>
      <c r="J25" s="114">
        <v>-385.01600000000002</v>
      </c>
      <c r="K25" s="114">
        <v>-440.43599999999998</v>
      </c>
      <c r="L25" s="114">
        <v>-465.15600000000001</v>
      </c>
      <c r="M25" s="114">
        <v>-478.29700000000003</v>
      </c>
      <c r="N25" s="114">
        <v>-503.99799999999999</v>
      </c>
      <c r="O25" s="143"/>
    </row>
    <row r="26" spans="3:15" ht="15" customHeight="1" x14ac:dyDescent="0.25">
      <c r="C26" s="113" t="s">
        <v>364</v>
      </c>
      <c r="D26" s="114">
        <v>0</v>
      </c>
      <c r="E26" s="114">
        <v>0</v>
      </c>
      <c r="F26" s="114">
        <v>0</v>
      </c>
      <c r="G26" s="114">
        <v>0</v>
      </c>
      <c r="H26" s="114">
        <v>0</v>
      </c>
      <c r="I26" s="114">
        <v>0</v>
      </c>
      <c r="J26" s="114">
        <v>0</v>
      </c>
      <c r="K26" s="114">
        <v>0</v>
      </c>
      <c r="L26" s="114">
        <v>0</v>
      </c>
      <c r="M26" s="114">
        <v>0</v>
      </c>
      <c r="N26" s="114">
        <v>-16.170000000000002</v>
      </c>
      <c r="O26" s="143"/>
    </row>
    <row r="27" spans="3:15" ht="15" customHeight="1" x14ac:dyDescent="0.25">
      <c r="C27" s="113" t="s">
        <v>104</v>
      </c>
      <c r="D27" s="114">
        <v>0</v>
      </c>
      <c r="E27" s="114">
        <v>0</v>
      </c>
      <c r="F27" s="114">
        <v>0</v>
      </c>
      <c r="G27" s="114">
        <v>0</v>
      </c>
      <c r="H27" s="114">
        <v>-1.798</v>
      </c>
      <c r="I27" s="114">
        <v>0</v>
      </c>
      <c r="J27" s="114">
        <v>0</v>
      </c>
      <c r="K27" s="114">
        <v>0.157</v>
      </c>
      <c r="L27" s="114">
        <v>0</v>
      </c>
      <c r="M27" s="114">
        <v>0</v>
      </c>
      <c r="N27" s="114">
        <v>0</v>
      </c>
    </row>
    <row r="28" spans="3:15" ht="15" customHeight="1" x14ac:dyDescent="0.25">
      <c r="C28" s="113" t="s">
        <v>105</v>
      </c>
      <c r="D28" s="114">
        <v>-2.3860000000000001</v>
      </c>
      <c r="E28" s="114">
        <v>-3.7810000000000001</v>
      </c>
      <c r="F28" s="114">
        <v>0</v>
      </c>
      <c r="G28" s="114">
        <v>-4.6849999999999996</v>
      </c>
      <c r="H28" s="114">
        <v>0</v>
      </c>
      <c r="I28" s="114">
        <v>-1.63</v>
      </c>
      <c r="J28" s="114">
        <v>0</v>
      </c>
      <c r="K28" s="114">
        <v>0</v>
      </c>
      <c r="L28" s="114">
        <v>0</v>
      </c>
      <c r="M28" s="114">
        <v>0</v>
      </c>
      <c r="N28" s="114">
        <v>0</v>
      </c>
    </row>
    <row r="29" spans="3:15" ht="15" customHeight="1" x14ac:dyDescent="0.25">
      <c r="C29" s="113" t="s">
        <v>106</v>
      </c>
      <c r="D29" s="114">
        <v>0</v>
      </c>
      <c r="E29" s="114">
        <v>-3</v>
      </c>
      <c r="F29" s="114">
        <v>-2.5</v>
      </c>
      <c r="G29" s="114">
        <v>-3.2480000000000002</v>
      </c>
      <c r="H29" s="114">
        <v>-45</v>
      </c>
      <c r="I29" s="114">
        <v>0</v>
      </c>
      <c r="J29" s="114">
        <v>-1</v>
      </c>
      <c r="K29" s="114">
        <v>0</v>
      </c>
      <c r="L29" s="114">
        <v>0</v>
      </c>
      <c r="M29" s="114">
        <v>0</v>
      </c>
      <c r="N29" s="114">
        <v>0</v>
      </c>
      <c r="O29" s="143"/>
    </row>
    <row r="30" spans="3:15" ht="15" customHeight="1" x14ac:dyDescent="0.25">
      <c r="C30" s="144" t="s">
        <v>107</v>
      </c>
      <c r="D30" s="114">
        <v>-46.11</v>
      </c>
      <c r="E30" s="114">
        <v>-58.140999999999998</v>
      </c>
      <c r="F30" s="114">
        <v>-5.4530000000000003</v>
      </c>
      <c r="G30" s="114">
        <v>0</v>
      </c>
      <c r="H30" s="114">
        <v>0</v>
      </c>
      <c r="I30" s="114">
        <v>0</v>
      </c>
      <c r="J30" s="114">
        <v>0</v>
      </c>
      <c r="K30" s="114">
        <v>0</v>
      </c>
      <c r="L30" s="114">
        <v>0</v>
      </c>
      <c r="M30" s="114">
        <v>0</v>
      </c>
      <c r="N30" s="114">
        <v>-204.3</v>
      </c>
    </row>
    <row r="31" spans="3:15" ht="15" customHeight="1" x14ac:dyDescent="0.25">
      <c r="C31" s="144" t="s">
        <v>108</v>
      </c>
      <c r="D31" s="114">
        <v>0</v>
      </c>
      <c r="E31" s="114">
        <v>0</v>
      </c>
      <c r="F31" s="114">
        <v>0.28599999999999998</v>
      </c>
      <c r="G31" s="114">
        <v>0</v>
      </c>
      <c r="H31" s="114">
        <v>0</v>
      </c>
      <c r="I31" s="114">
        <v>0</v>
      </c>
      <c r="J31" s="114">
        <v>0</v>
      </c>
      <c r="K31" s="114">
        <v>0</v>
      </c>
      <c r="L31" s="114">
        <v>0</v>
      </c>
      <c r="M31" s="114">
        <v>0</v>
      </c>
      <c r="N31" s="114">
        <v>0</v>
      </c>
    </row>
    <row r="32" spans="3:15" ht="15" customHeight="1" x14ac:dyDescent="0.25">
      <c r="C32" s="144" t="s">
        <v>109</v>
      </c>
      <c r="D32" s="114">
        <v>0</v>
      </c>
      <c r="E32" s="114">
        <v>0</v>
      </c>
      <c r="F32" s="114">
        <v>0</v>
      </c>
      <c r="G32" s="114">
        <v>0</v>
      </c>
      <c r="H32" s="114">
        <v>-48.304000000000002</v>
      </c>
      <c r="I32" s="114">
        <v>0</v>
      </c>
      <c r="J32" s="114">
        <v>0</v>
      </c>
      <c r="K32" s="114">
        <v>0</v>
      </c>
      <c r="L32" s="114">
        <v>0</v>
      </c>
      <c r="M32" s="114">
        <v>0</v>
      </c>
      <c r="N32" s="114">
        <v>0</v>
      </c>
    </row>
    <row r="33" spans="3:15" ht="15" customHeight="1" thickBot="1" x14ac:dyDescent="0.3">
      <c r="C33" s="144" t="s">
        <v>397</v>
      </c>
      <c r="D33" s="114">
        <v>0</v>
      </c>
      <c r="E33" s="114">
        <v>0</v>
      </c>
      <c r="F33" s="114">
        <v>0</v>
      </c>
      <c r="G33" s="114">
        <v>0</v>
      </c>
      <c r="H33" s="114">
        <v>0</v>
      </c>
      <c r="I33" s="114">
        <v>0</v>
      </c>
      <c r="J33" s="114">
        <v>0</v>
      </c>
      <c r="K33" s="114">
        <v>0</v>
      </c>
      <c r="L33" s="114">
        <v>0</v>
      </c>
      <c r="M33" s="114">
        <v>0</v>
      </c>
      <c r="N33" s="114">
        <v>2.0209999999999999</v>
      </c>
    </row>
    <row r="34" spans="3:15" x14ac:dyDescent="0.25">
      <c r="C34" s="122" t="s">
        <v>25</v>
      </c>
      <c r="D34" s="147">
        <v>-303.47800000000001</v>
      </c>
      <c r="E34" s="147">
        <v>-387.88299999999998</v>
      </c>
      <c r="F34" s="147">
        <v>-436.74200000000002</v>
      </c>
      <c r="G34" s="147">
        <v>-508.34899999999999</v>
      </c>
      <c r="H34" s="147">
        <v>-688.02499999999998</v>
      </c>
      <c r="I34" s="147">
        <v>-637.62099999999998</v>
      </c>
      <c r="J34" s="147">
        <v>-764.16700000000003</v>
      </c>
      <c r="K34" s="147">
        <v>-841.01</v>
      </c>
      <c r="L34" s="147">
        <v>-884.005</v>
      </c>
      <c r="M34" s="147">
        <v>-918.79300000000001</v>
      </c>
      <c r="N34" s="147">
        <v>-1200.33</v>
      </c>
    </row>
    <row r="35" spans="3:15" x14ac:dyDescent="0.25">
      <c r="C35" s="121"/>
      <c r="D35" s="175"/>
      <c r="E35" s="175"/>
      <c r="F35" s="175"/>
      <c r="G35" s="175"/>
      <c r="H35" s="175"/>
      <c r="I35" s="175"/>
      <c r="J35" s="175"/>
      <c r="K35" s="175"/>
      <c r="L35" s="175"/>
      <c r="M35" s="175"/>
      <c r="N35" s="175"/>
    </row>
    <row r="36" spans="3:15" x14ac:dyDescent="0.25">
      <c r="C36" s="141" t="s">
        <v>110</v>
      </c>
      <c r="D36" s="142"/>
      <c r="E36" s="142"/>
      <c r="F36" s="142"/>
      <c r="G36" s="142"/>
      <c r="H36" s="142"/>
      <c r="I36" s="142"/>
      <c r="J36" s="142"/>
      <c r="K36" s="142"/>
      <c r="L36" s="142"/>
      <c r="M36" s="142"/>
      <c r="N36" s="142"/>
    </row>
    <row r="37" spans="3:15" x14ac:dyDescent="0.25">
      <c r="C37" s="307" t="s">
        <v>365</v>
      </c>
      <c r="D37" s="305">
        <v>0</v>
      </c>
      <c r="E37" s="305">
        <v>0</v>
      </c>
      <c r="F37" s="305">
        <v>0</v>
      </c>
      <c r="G37" s="305">
        <v>0</v>
      </c>
      <c r="H37" s="305">
        <v>0</v>
      </c>
      <c r="I37" s="305">
        <v>0</v>
      </c>
      <c r="J37" s="305">
        <v>0</v>
      </c>
      <c r="K37" s="305">
        <v>0</v>
      </c>
      <c r="L37" s="305">
        <v>0</v>
      </c>
      <c r="M37" s="305">
        <v>0</v>
      </c>
      <c r="N37" s="305">
        <v>3100.13</v>
      </c>
    </row>
    <row r="38" spans="3:15" x14ac:dyDescent="0.25">
      <c r="C38" s="307" t="s">
        <v>366</v>
      </c>
      <c r="D38" s="305">
        <v>0</v>
      </c>
      <c r="E38" s="305">
        <v>0</v>
      </c>
      <c r="F38" s="305">
        <v>0</v>
      </c>
      <c r="G38" s="305">
        <v>0</v>
      </c>
      <c r="H38" s="305">
        <v>0</v>
      </c>
      <c r="I38" s="305">
        <v>0</v>
      </c>
      <c r="J38" s="305">
        <v>0</v>
      </c>
      <c r="K38" s="305">
        <v>0</v>
      </c>
      <c r="L38" s="305">
        <v>0</v>
      </c>
      <c r="M38" s="305">
        <v>0</v>
      </c>
      <c r="N38" s="305">
        <v>-52.93</v>
      </c>
    </row>
    <row r="39" spans="3:15" x14ac:dyDescent="0.25">
      <c r="C39" s="113" t="s">
        <v>445</v>
      </c>
      <c r="D39" s="305">
        <v>0</v>
      </c>
      <c r="E39" s="305">
        <v>0</v>
      </c>
      <c r="F39" s="305">
        <v>0</v>
      </c>
      <c r="G39" s="305">
        <v>0</v>
      </c>
      <c r="H39" s="305">
        <v>0</v>
      </c>
      <c r="I39" s="305">
        <v>0</v>
      </c>
      <c r="J39" s="305">
        <v>0</v>
      </c>
      <c r="K39" s="305">
        <v>0</v>
      </c>
      <c r="L39" s="305">
        <v>0</v>
      </c>
      <c r="M39" s="305">
        <v>0</v>
      </c>
      <c r="N39" s="114">
        <v>-843.8</v>
      </c>
    </row>
    <row r="40" spans="3:15" x14ac:dyDescent="0.25">
      <c r="C40" s="113" t="s">
        <v>312</v>
      </c>
      <c r="D40" s="305">
        <v>0</v>
      </c>
      <c r="E40" s="305">
        <v>0</v>
      </c>
      <c r="F40" s="305">
        <v>0</v>
      </c>
      <c r="G40" s="305">
        <v>0</v>
      </c>
      <c r="H40" s="305">
        <v>0</v>
      </c>
      <c r="I40" s="305">
        <v>0</v>
      </c>
      <c r="J40" s="305">
        <v>0</v>
      </c>
      <c r="K40" s="305">
        <v>0</v>
      </c>
      <c r="L40" s="305">
        <v>0</v>
      </c>
      <c r="M40" s="305">
        <v>0</v>
      </c>
      <c r="N40" s="114">
        <v>-66.695999999999998</v>
      </c>
    </row>
    <row r="41" spans="3:15" x14ac:dyDescent="0.25">
      <c r="C41" s="113" t="s">
        <v>447</v>
      </c>
      <c r="D41" s="305">
        <v>0</v>
      </c>
      <c r="E41" s="305">
        <v>0</v>
      </c>
      <c r="F41" s="305">
        <v>0</v>
      </c>
      <c r="G41" s="305">
        <v>0</v>
      </c>
      <c r="H41" s="305">
        <v>0</v>
      </c>
      <c r="I41" s="305">
        <v>0</v>
      </c>
      <c r="J41" s="305">
        <v>0</v>
      </c>
      <c r="K41" s="305">
        <v>0</v>
      </c>
      <c r="L41" s="305">
        <v>0</v>
      </c>
      <c r="M41" s="305">
        <v>0</v>
      </c>
      <c r="N41" s="114">
        <v>-31.719000000000001</v>
      </c>
    </row>
    <row r="42" spans="3:15" x14ac:dyDescent="0.25">
      <c r="C42" s="113" t="s">
        <v>448</v>
      </c>
      <c r="D42" s="114">
        <v>-5.1040000000000001</v>
      </c>
      <c r="E42" s="114">
        <v>-20.283999999999999</v>
      </c>
      <c r="F42" s="114">
        <v>-12.288</v>
      </c>
      <c r="G42" s="114">
        <v>68.293999999999997</v>
      </c>
      <c r="H42" s="114">
        <v>16.77</v>
      </c>
      <c r="I42" s="114">
        <v>-148.10900000000001</v>
      </c>
      <c r="J42" s="114">
        <v>290.41699999999997</v>
      </c>
      <c r="K42" s="114">
        <v>281.11799999999999</v>
      </c>
      <c r="L42" s="114">
        <v>257.49299999999999</v>
      </c>
      <c r="M42" s="114">
        <v>55.841000000000001</v>
      </c>
      <c r="N42" s="114">
        <v>0</v>
      </c>
    </row>
    <row r="43" spans="3:15" x14ac:dyDescent="0.25">
      <c r="C43" s="113" t="s">
        <v>111</v>
      </c>
      <c r="D43" s="114">
        <v>2700</v>
      </c>
      <c r="E43" s="114">
        <v>245</v>
      </c>
      <c r="F43" s="114">
        <v>1989.89</v>
      </c>
      <c r="G43" s="114">
        <v>1112</v>
      </c>
      <c r="H43" s="114">
        <v>200</v>
      </c>
      <c r="I43" s="114">
        <v>1800</v>
      </c>
      <c r="J43" s="114">
        <v>4472.7830000000004</v>
      </c>
      <c r="K43" s="114">
        <v>500</v>
      </c>
      <c r="L43" s="114">
        <v>450</v>
      </c>
      <c r="M43" s="114">
        <v>1050</v>
      </c>
      <c r="N43" s="114">
        <v>3490</v>
      </c>
    </row>
    <row r="44" spans="3:15" x14ac:dyDescent="0.25">
      <c r="C44" s="113" t="s">
        <v>112</v>
      </c>
      <c r="D44" s="114">
        <v>0</v>
      </c>
      <c r="E44" s="114">
        <v>0</v>
      </c>
      <c r="F44" s="114">
        <v>-1036.675</v>
      </c>
      <c r="G44" s="114">
        <v>0</v>
      </c>
      <c r="H44" s="114">
        <v>0</v>
      </c>
      <c r="I44" s="114">
        <v>0</v>
      </c>
      <c r="J44" s="114">
        <v>0</v>
      </c>
      <c r="K44" s="114">
        <v>0</v>
      </c>
      <c r="L44" s="114">
        <v>0</v>
      </c>
      <c r="M44" s="114">
        <v>0</v>
      </c>
      <c r="N44" s="114">
        <v>0</v>
      </c>
      <c r="O44" s="143"/>
    </row>
    <row r="45" spans="3:15" x14ac:dyDescent="0.25">
      <c r="C45" s="113" t="s">
        <v>113</v>
      </c>
      <c r="D45" s="114">
        <v>-1508.4280000000001</v>
      </c>
      <c r="E45" s="114">
        <v>0</v>
      </c>
      <c r="F45" s="114">
        <v>-760.98</v>
      </c>
      <c r="G45" s="114">
        <v>-630</v>
      </c>
      <c r="H45" s="114">
        <v>0</v>
      </c>
      <c r="I45" s="114">
        <v>-1600</v>
      </c>
      <c r="J45" s="114">
        <v>-2734.5619999999999</v>
      </c>
      <c r="K45" s="114">
        <v>-500</v>
      </c>
      <c r="L45" s="114">
        <v>-650</v>
      </c>
      <c r="M45" s="114">
        <v>-1030</v>
      </c>
      <c r="N45" s="114">
        <v>-5251.5</v>
      </c>
      <c r="O45" s="143"/>
    </row>
    <row r="46" spans="3:15" x14ac:dyDescent="0.25">
      <c r="C46" s="113" t="s">
        <v>114</v>
      </c>
      <c r="D46" s="114">
        <v>-150.786</v>
      </c>
      <c r="E46" s="114">
        <v>-155.244</v>
      </c>
      <c r="F46" s="114">
        <v>-181.41900000000001</v>
      </c>
      <c r="G46" s="114">
        <v>-194.21199999999999</v>
      </c>
      <c r="H46" s="114">
        <v>-209.25899999999999</v>
      </c>
      <c r="I46" s="114">
        <v>-219.40899999999999</v>
      </c>
      <c r="J46" s="114">
        <v>-263.04700000000003</v>
      </c>
      <c r="K46" s="114">
        <v>-303.86399999999998</v>
      </c>
      <c r="L46" s="114">
        <v>-451.90600000000001</v>
      </c>
      <c r="M46" s="114">
        <v>-464.834</v>
      </c>
      <c r="N46" s="114">
        <v>0</v>
      </c>
    </row>
    <row r="47" spans="3:15" ht="15" customHeight="1" x14ac:dyDescent="0.25">
      <c r="C47" s="144" t="s">
        <v>398</v>
      </c>
      <c r="D47" s="114">
        <v>0</v>
      </c>
      <c r="E47" s="114">
        <v>0</v>
      </c>
      <c r="F47" s="114">
        <v>0</v>
      </c>
      <c r="G47" s="114">
        <v>0</v>
      </c>
      <c r="H47" s="114">
        <v>0</v>
      </c>
      <c r="I47" s="114">
        <v>0</v>
      </c>
      <c r="J47" s="114">
        <v>0</v>
      </c>
      <c r="K47" s="114">
        <v>0</v>
      </c>
      <c r="L47" s="114">
        <v>0</v>
      </c>
      <c r="M47" s="114">
        <v>0</v>
      </c>
      <c r="N47" s="114">
        <v>-411.68599999999998</v>
      </c>
    </row>
    <row r="48" spans="3:15" x14ac:dyDescent="0.25">
      <c r="C48" s="113" t="s">
        <v>115</v>
      </c>
      <c r="D48" s="114">
        <v>-87.867000000000004</v>
      </c>
      <c r="E48" s="114">
        <v>-10.48</v>
      </c>
      <c r="F48" s="114">
        <v>-23.277000000000001</v>
      </c>
      <c r="G48" s="114">
        <v>-12.608000000000001</v>
      </c>
      <c r="H48" s="114">
        <v>-6.3970000000000002</v>
      </c>
      <c r="I48" s="114">
        <v>-20.972999999999999</v>
      </c>
      <c r="J48" s="114">
        <v>-74.076999999999998</v>
      </c>
      <c r="K48" s="114">
        <v>-6.4409999999999998</v>
      </c>
      <c r="L48" s="114">
        <v>-5.4160000000000004</v>
      </c>
      <c r="M48" s="114">
        <v>-10.978</v>
      </c>
      <c r="N48" s="114">
        <v>-23.34</v>
      </c>
    </row>
    <row r="49" spans="3:15" x14ac:dyDescent="0.25">
      <c r="C49" s="113" t="s">
        <v>20</v>
      </c>
      <c r="D49" s="114">
        <v>-8.8680000000000003</v>
      </c>
      <c r="E49" s="114">
        <v>-4.4539999999999997</v>
      </c>
      <c r="F49" s="114">
        <v>-5.3769999999999998</v>
      </c>
      <c r="G49" s="114">
        <v>-9.5920000000000005</v>
      </c>
      <c r="H49" s="114">
        <v>-14.795999999999999</v>
      </c>
      <c r="I49" s="114">
        <v>28.123000000000001</v>
      </c>
      <c r="J49" s="114">
        <v>-7.5430000000000001</v>
      </c>
      <c r="K49" s="114">
        <v>-11.042999999999999</v>
      </c>
      <c r="L49" s="114">
        <v>-21.852</v>
      </c>
      <c r="M49" s="114">
        <v>-1.9259999999999999</v>
      </c>
      <c r="N49" s="114">
        <v>-12.44</v>
      </c>
    </row>
    <row r="50" spans="3:15" x14ac:dyDescent="0.25">
      <c r="C50" s="113" t="s">
        <v>116</v>
      </c>
      <c r="D50" s="114">
        <v>0</v>
      </c>
      <c r="E50" s="114">
        <v>0</v>
      </c>
      <c r="F50" s="114">
        <v>0</v>
      </c>
      <c r="G50" s="114">
        <v>0</v>
      </c>
      <c r="H50" s="114">
        <v>0</v>
      </c>
      <c r="I50" s="114">
        <v>0</v>
      </c>
      <c r="J50" s="114">
        <v>0</v>
      </c>
      <c r="K50" s="114">
        <v>0</v>
      </c>
      <c r="L50" s="114">
        <v>0</v>
      </c>
      <c r="M50" s="114">
        <v>0</v>
      </c>
      <c r="N50" s="114">
        <v>0</v>
      </c>
    </row>
    <row r="51" spans="3:15" x14ac:dyDescent="0.25">
      <c r="C51" s="113" t="s">
        <v>117</v>
      </c>
      <c r="D51" s="114">
        <v>-54.674999999999997</v>
      </c>
      <c r="E51" s="114">
        <v>0</v>
      </c>
      <c r="F51" s="114">
        <v>-45.317</v>
      </c>
      <c r="G51" s="114">
        <v>-18.899999999999999</v>
      </c>
      <c r="H51" s="114">
        <v>0</v>
      </c>
      <c r="I51" s="114">
        <v>0</v>
      </c>
      <c r="J51" s="114">
        <v>-17.175000000000001</v>
      </c>
      <c r="K51" s="114">
        <v>0</v>
      </c>
      <c r="L51" s="114">
        <v>0</v>
      </c>
      <c r="M51" s="114">
        <v>0</v>
      </c>
      <c r="N51" s="114">
        <v>-10.613</v>
      </c>
      <c r="O51" s="143"/>
    </row>
    <row r="52" spans="3:15" x14ac:dyDescent="0.25">
      <c r="C52" s="113" t="s">
        <v>118</v>
      </c>
      <c r="D52" s="114">
        <v>0</v>
      </c>
      <c r="E52" s="114">
        <v>0</v>
      </c>
      <c r="F52" s="114">
        <v>0</v>
      </c>
      <c r="G52" s="114">
        <v>0</v>
      </c>
      <c r="H52" s="114">
        <v>0</v>
      </c>
      <c r="I52" s="114">
        <v>-25.152000000000001</v>
      </c>
      <c r="J52" s="114">
        <v>0</v>
      </c>
      <c r="K52" s="114">
        <v>0</v>
      </c>
      <c r="L52" s="114">
        <v>0</v>
      </c>
      <c r="M52" s="114">
        <v>0</v>
      </c>
      <c r="N52" s="114">
        <v>0</v>
      </c>
    </row>
    <row r="53" spans="3:15" x14ac:dyDescent="0.25">
      <c r="C53" s="113" t="s">
        <v>119</v>
      </c>
      <c r="D53" s="114">
        <v>-161.327</v>
      </c>
      <c r="E53" s="114">
        <v>-110</v>
      </c>
      <c r="F53" s="114">
        <v>0</v>
      </c>
      <c r="G53" s="114">
        <v>-370.52800000000002</v>
      </c>
      <c r="H53" s="114">
        <v>0</v>
      </c>
      <c r="I53" s="114">
        <v>0</v>
      </c>
      <c r="J53" s="114">
        <v>-1703.787</v>
      </c>
      <c r="K53" s="114">
        <v>0</v>
      </c>
      <c r="L53" s="114">
        <v>0</v>
      </c>
      <c r="M53" s="114">
        <v>0</v>
      </c>
      <c r="N53" s="114">
        <v>0</v>
      </c>
    </row>
    <row r="54" spans="3:15" x14ac:dyDescent="0.25">
      <c r="C54" s="113" t="s">
        <v>120</v>
      </c>
      <c r="D54" s="114">
        <v>1.145</v>
      </c>
      <c r="E54" s="114">
        <v>12.47</v>
      </c>
      <c r="F54" s="114">
        <v>0</v>
      </c>
      <c r="G54" s="114">
        <v>0</v>
      </c>
      <c r="H54" s="114">
        <v>0</v>
      </c>
      <c r="I54" s="114">
        <v>0</v>
      </c>
      <c r="J54" s="114">
        <v>0</v>
      </c>
      <c r="K54" s="114">
        <v>0</v>
      </c>
      <c r="L54" s="114">
        <v>0</v>
      </c>
      <c r="M54" s="114">
        <v>0</v>
      </c>
      <c r="N54" s="114">
        <v>0</v>
      </c>
    </row>
    <row r="55" spans="3:15" x14ac:dyDescent="0.25">
      <c r="C55" s="113" t="s">
        <v>121</v>
      </c>
      <c r="D55" s="114">
        <v>0</v>
      </c>
      <c r="E55" s="114">
        <v>0</v>
      </c>
      <c r="F55" s="114">
        <v>0</v>
      </c>
      <c r="G55" s="114">
        <v>0</v>
      </c>
      <c r="H55" s="114">
        <v>4.6509999999999998</v>
      </c>
      <c r="I55" s="114">
        <v>0</v>
      </c>
      <c r="J55" s="114">
        <v>0</v>
      </c>
      <c r="K55" s="114">
        <v>0</v>
      </c>
      <c r="L55" s="114">
        <v>0</v>
      </c>
      <c r="M55" s="114">
        <v>0</v>
      </c>
      <c r="N55" s="114">
        <v>0</v>
      </c>
    </row>
    <row r="56" spans="3:15" x14ac:dyDescent="0.25">
      <c r="C56" s="113" t="s">
        <v>122</v>
      </c>
      <c r="D56" s="114">
        <v>-724.15700000000004</v>
      </c>
      <c r="E56" s="114">
        <v>0</v>
      </c>
      <c r="F56" s="114">
        <v>0</v>
      </c>
      <c r="G56" s="114">
        <v>0.69099999999999995</v>
      </c>
      <c r="H56" s="114">
        <v>0</v>
      </c>
      <c r="I56" s="114">
        <v>0</v>
      </c>
      <c r="J56" s="114">
        <v>0</v>
      </c>
      <c r="K56" s="114">
        <v>0</v>
      </c>
      <c r="L56" s="114">
        <v>0</v>
      </c>
      <c r="M56" s="114">
        <v>0</v>
      </c>
      <c r="N56" s="114">
        <v>0</v>
      </c>
    </row>
    <row r="57" spans="3:15" x14ac:dyDescent="0.25">
      <c r="C57" s="113" t="s">
        <v>123</v>
      </c>
      <c r="D57" s="114">
        <v>-13.516</v>
      </c>
      <c r="E57" s="114">
        <v>0</v>
      </c>
      <c r="F57" s="114">
        <v>0</v>
      </c>
      <c r="G57" s="114">
        <v>0</v>
      </c>
      <c r="H57" s="114">
        <v>0</v>
      </c>
      <c r="I57" s="114">
        <v>0</v>
      </c>
      <c r="J57" s="114">
        <v>0</v>
      </c>
      <c r="K57" s="114">
        <v>0</v>
      </c>
      <c r="L57" s="114">
        <v>0</v>
      </c>
      <c r="M57" s="114">
        <v>0</v>
      </c>
      <c r="N57" s="114">
        <v>0</v>
      </c>
    </row>
    <row r="58" spans="3:15" ht="15.75" thickBot="1" x14ac:dyDescent="0.3">
      <c r="C58" s="121" t="s">
        <v>313</v>
      </c>
      <c r="D58" s="175">
        <v>0</v>
      </c>
      <c r="E58" s="175">
        <v>0</v>
      </c>
      <c r="F58" s="175">
        <v>0</v>
      </c>
      <c r="G58" s="175">
        <v>0</v>
      </c>
      <c r="H58" s="175">
        <v>0</v>
      </c>
      <c r="I58" s="175">
        <v>0</v>
      </c>
      <c r="J58" s="175">
        <v>0</v>
      </c>
      <c r="K58" s="175">
        <v>0</v>
      </c>
      <c r="L58" s="175">
        <v>0</v>
      </c>
      <c r="M58" s="175">
        <v>0</v>
      </c>
      <c r="N58" s="175">
        <v>0</v>
      </c>
    </row>
    <row r="59" spans="3:15" x14ac:dyDescent="0.25">
      <c r="C59" s="122" t="s">
        <v>261</v>
      </c>
      <c r="D59" s="147">
        <v>-13.583</v>
      </c>
      <c r="E59" s="147">
        <v>-42.991999999999997</v>
      </c>
      <c r="F59" s="147">
        <v>-75.442999999999998</v>
      </c>
      <c r="G59" s="147">
        <v>-54.854999999999997</v>
      </c>
      <c r="H59" s="147">
        <v>-9.0310000000000006</v>
      </c>
      <c r="I59" s="147">
        <v>-185.52</v>
      </c>
      <c r="J59" s="147">
        <v>-36.991</v>
      </c>
      <c r="K59" s="147">
        <v>-40.229999999999997</v>
      </c>
      <c r="L59" s="147">
        <v>-421.68099999999998</v>
      </c>
      <c r="M59" s="147">
        <v>-401.89699999999999</v>
      </c>
      <c r="N59" s="147">
        <v>-114.56</v>
      </c>
    </row>
    <row r="60" spans="3:15" x14ac:dyDescent="0.25">
      <c r="C60" s="117"/>
      <c r="D60" s="118"/>
      <c r="E60" s="118"/>
      <c r="F60" s="118"/>
      <c r="G60" s="118"/>
      <c r="H60" s="118"/>
      <c r="I60" s="118"/>
      <c r="J60" s="118"/>
      <c r="K60" s="118"/>
      <c r="L60" s="118"/>
      <c r="M60" s="118"/>
      <c r="N60" s="118"/>
    </row>
    <row r="61" spans="3:15" x14ac:dyDescent="0.25">
      <c r="C61" s="135" t="s">
        <v>26</v>
      </c>
      <c r="D61" s="136">
        <v>-0.157</v>
      </c>
      <c r="E61" s="136">
        <v>-0.49399999999999999</v>
      </c>
      <c r="F61" s="136">
        <v>8.4559999999999995</v>
      </c>
      <c r="G61" s="136">
        <v>-5.52</v>
      </c>
      <c r="H61" s="136">
        <v>4.1539999999999999</v>
      </c>
      <c r="I61" s="136">
        <v>87.447999999999993</v>
      </c>
      <c r="J61" s="136">
        <v>-83.953000000000003</v>
      </c>
      <c r="K61" s="136">
        <v>19.481999999999999</v>
      </c>
      <c r="L61" s="136">
        <v>-21.163</v>
      </c>
      <c r="M61" s="136">
        <v>9.8350000000000009</v>
      </c>
      <c r="N61" s="136">
        <v>2.11</v>
      </c>
    </row>
    <row r="62" spans="3:15" x14ac:dyDescent="0.25">
      <c r="C62" s="113" t="s">
        <v>124</v>
      </c>
      <c r="D62" s="114">
        <v>6.6909999999999998</v>
      </c>
      <c r="E62" s="114">
        <v>6.3559999999999999</v>
      </c>
      <c r="F62" s="114">
        <v>5.9850000000000003</v>
      </c>
      <c r="G62" s="114">
        <v>14.244999999999999</v>
      </c>
      <c r="H62" s="114">
        <v>8.6129999999999995</v>
      </c>
      <c r="I62" s="114">
        <v>12.77</v>
      </c>
      <c r="J62" s="114">
        <v>97.962999999999994</v>
      </c>
      <c r="K62" s="114">
        <v>24.36</v>
      </c>
      <c r="L62" s="114">
        <v>43.725999999999999</v>
      </c>
      <c r="M62" s="114">
        <v>21.402999999999999</v>
      </c>
      <c r="N62" s="114">
        <v>30.1</v>
      </c>
    </row>
    <row r="63" spans="3:15" ht="21.75" customHeight="1" thickBot="1" x14ac:dyDescent="0.3">
      <c r="C63" s="145" t="s">
        <v>125</v>
      </c>
      <c r="D63" s="146">
        <v>-0.17799999999999999</v>
      </c>
      <c r="E63" s="146">
        <v>0.123</v>
      </c>
      <c r="F63" s="146">
        <v>-0.19500000000000001</v>
      </c>
      <c r="G63" s="146">
        <v>-0.112</v>
      </c>
      <c r="H63" s="146">
        <v>3.0000000000000001E-3</v>
      </c>
      <c r="I63" s="146">
        <v>-2.2770000000000001</v>
      </c>
      <c r="J63" s="146">
        <v>10.35</v>
      </c>
      <c r="K63" s="146">
        <v>-0.11600000000000001</v>
      </c>
      <c r="L63" s="146">
        <v>-1.1599999999999999</v>
      </c>
      <c r="M63" s="146">
        <v>-1.101</v>
      </c>
      <c r="N63" s="146">
        <v>-2.2000000000000002</v>
      </c>
    </row>
    <row r="64" spans="3:15" x14ac:dyDescent="0.25">
      <c r="C64" s="117" t="s">
        <v>27</v>
      </c>
      <c r="D64" s="118">
        <v>6.3559999999999999</v>
      </c>
      <c r="E64" s="118">
        <v>5.9850000000000003</v>
      </c>
      <c r="F64" s="118">
        <v>14.246</v>
      </c>
      <c r="G64" s="118">
        <v>8.6129999999999995</v>
      </c>
      <c r="H64" s="118">
        <v>12.77</v>
      </c>
      <c r="I64" s="118">
        <v>97.941000000000003</v>
      </c>
      <c r="J64" s="118">
        <v>24.36</v>
      </c>
      <c r="K64" s="118">
        <v>43.725999999999999</v>
      </c>
      <c r="L64" s="118">
        <v>21.402999999999999</v>
      </c>
      <c r="M64" s="118">
        <v>30.137</v>
      </c>
      <c r="N64" s="118">
        <v>30.01</v>
      </c>
    </row>
    <row r="65" spans="3:17" x14ac:dyDescent="0.25">
      <c r="C65" s="117"/>
      <c r="D65" s="118"/>
      <c r="E65" s="118"/>
      <c r="F65" s="118"/>
      <c r="G65" s="118"/>
      <c r="H65" s="118"/>
      <c r="I65" s="118"/>
      <c r="J65" s="118"/>
      <c r="K65" s="118"/>
      <c r="L65" s="118"/>
      <c r="M65" s="118"/>
      <c r="N65" s="118"/>
    </row>
    <row r="66" spans="3:17" x14ac:dyDescent="0.25">
      <c r="C66" s="176" t="s">
        <v>294</v>
      </c>
      <c r="D66" s="118"/>
      <c r="E66" s="118"/>
      <c r="F66" s="118"/>
      <c r="G66" s="118"/>
      <c r="H66" s="118"/>
      <c r="I66" s="118"/>
      <c r="J66" s="118"/>
      <c r="K66" s="118"/>
      <c r="L66" s="118"/>
      <c r="M66" s="118"/>
      <c r="N66" s="118"/>
    </row>
    <row r="67" spans="3:17" x14ac:dyDescent="0.25">
      <c r="C67" s="121" t="s">
        <v>449</v>
      </c>
      <c r="D67" s="118"/>
      <c r="E67" s="118"/>
      <c r="F67" s="118"/>
      <c r="G67" s="118"/>
      <c r="H67" s="118"/>
      <c r="I67" s="175">
        <v>-31.109000000000002</v>
      </c>
      <c r="J67" s="175">
        <v>-99.796999999999997</v>
      </c>
      <c r="K67" s="175">
        <v>-99.153999999999996</v>
      </c>
      <c r="L67" s="175">
        <v>-111.226</v>
      </c>
      <c r="M67" s="175"/>
      <c r="N67" s="175"/>
    </row>
    <row r="68" spans="3:17" x14ac:dyDescent="0.25">
      <c r="C68" s="121" t="s">
        <v>450</v>
      </c>
      <c r="D68" s="118"/>
      <c r="E68" s="118"/>
      <c r="F68" s="118"/>
      <c r="G68" s="118"/>
      <c r="H68" s="118"/>
      <c r="I68" s="175">
        <v>31.109000000000002</v>
      </c>
      <c r="J68" s="175">
        <v>99.798000000000002</v>
      </c>
      <c r="K68" s="175">
        <v>99.153999999999996</v>
      </c>
      <c r="L68" s="175">
        <v>111.226</v>
      </c>
      <c r="M68" s="175"/>
      <c r="N68" s="175"/>
    </row>
    <row r="69" spans="3:17" x14ac:dyDescent="0.25">
      <c r="C69" s="121"/>
      <c r="D69" s="118"/>
      <c r="E69" s="118"/>
      <c r="F69" s="118"/>
      <c r="G69" s="118"/>
      <c r="H69" s="118"/>
      <c r="I69" s="118"/>
      <c r="J69" s="118"/>
      <c r="K69" s="118"/>
      <c r="L69" s="118"/>
      <c r="M69" s="118"/>
      <c r="N69" s="118"/>
    </row>
    <row r="70" spans="3:17" x14ac:dyDescent="0.25">
      <c r="C70" s="67" t="s">
        <v>87</v>
      </c>
      <c r="D70" s="149"/>
      <c r="E70" s="149"/>
      <c r="F70" s="149"/>
      <c r="G70" s="149"/>
      <c r="H70" s="149"/>
      <c r="I70" s="149"/>
      <c r="J70" s="149"/>
      <c r="K70" s="149"/>
      <c r="L70" s="149"/>
      <c r="M70" s="149"/>
      <c r="N70" s="149"/>
    </row>
    <row r="71" spans="3:17" ht="50.1" customHeight="1" x14ac:dyDescent="0.25">
      <c r="C71" s="358" t="s">
        <v>497</v>
      </c>
      <c r="D71" s="358"/>
      <c r="E71" s="358"/>
      <c r="F71" s="358"/>
      <c r="G71" s="358"/>
      <c r="H71" s="358"/>
      <c r="I71" s="358"/>
      <c r="J71" s="358"/>
      <c r="K71" s="358"/>
      <c r="L71" s="358"/>
      <c r="M71" s="358"/>
      <c r="N71" s="358"/>
    </row>
    <row r="72" spans="3:17" ht="24.95" customHeight="1" x14ac:dyDescent="0.25">
      <c r="C72" s="357" t="s">
        <v>455</v>
      </c>
      <c r="D72" s="357"/>
      <c r="E72" s="357"/>
      <c r="F72" s="357"/>
      <c r="G72" s="357"/>
      <c r="H72" s="357"/>
      <c r="I72" s="357"/>
      <c r="J72" s="357"/>
      <c r="K72" s="357"/>
      <c r="L72" s="357"/>
      <c r="M72" s="357"/>
      <c r="N72" s="357"/>
      <c r="O72" s="103"/>
      <c r="P72" s="103"/>
      <c r="Q72" s="103"/>
    </row>
    <row r="73" spans="3:17" ht="15" customHeight="1" x14ac:dyDescent="0.25">
      <c r="C73" s="66" t="s">
        <v>515</v>
      </c>
      <c r="D73" s="66"/>
      <c r="E73" s="66"/>
      <c r="F73" s="66"/>
      <c r="G73" s="66"/>
      <c r="H73" s="66"/>
      <c r="I73" s="66"/>
      <c r="J73" s="66"/>
      <c r="K73" s="66"/>
      <c r="L73" s="66"/>
      <c r="M73" s="66"/>
      <c r="N73" s="66"/>
    </row>
    <row r="74" spans="3:17" ht="15" customHeight="1" x14ac:dyDescent="0.25">
      <c r="C74" s="66" t="s">
        <v>517</v>
      </c>
      <c r="D74" s="66"/>
      <c r="E74" s="66"/>
      <c r="F74" s="66"/>
      <c r="G74" s="66"/>
      <c r="H74" s="66"/>
      <c r="I74" s="66"/>
      <c r="J74" s="66"/>
      <c r="K74" s="66"/>
      <c r="L74" s="66"/>
      <c r="M74" s="66"/>
      <c r="N74" s="66"/>
    </row>
    <row r="75" spans="3:17" ht="15" customHeight="1" x14ac:dyDescent="0.25">
      <c r="C75" s="66" t="s">
        <v>453</v>
      </c>
      <c r="D75" s="66"/>
      <c r="E75" s="66"/>
      <c r="F75" s="66"/>
      <c r="G75" s="66"/>
      <c r="H75" s="66"/>
      <c r="I75" s="66"/>
      <c r="J75" s="66"/>
      <c r="K75" s="66"/>
      <c r="L75" s="66"/>
      <c r="M75" s="66"/>
      <c r="N75" s="66"/>
    </row>
    <row r="76" spans="3:17" ht="15" customHeight="1" x14ac:dyDescent="0.25">
      <c r="C76" s="66" t="s">
        <v>454</v>
      </c>
      <c r="D76" s="66"/>
      <c r="E76" s="66"/>
      <c r="F76" s="66"/>
      <c r="G76" s="66"/>
      <c r="H76" s="66"/>
      <c r="I76" s="66"/>
      <c r="J76" s="66"/>
      <c r="K76" s="66"/>
      <c r="L76" s="66"/>
      <c r="M76" s="66"/>
      <c r="N76" s="66"/>
    </row>
  </sheetData>
  <mergeCells count="2">
    <mergeCell ref="C71:N71"/>
    <mergeCell ref="C72:N72"/>
  </mergeCells>
  <pageMargins left="0.70866141732283472" right="0.70866141732283472" top="0.74803149606299213" bottom="0.74803149606299213" header="0.31496062992125984" footer="0.31496062992125984"/>
  <pageSetup paperSize="9" scale="65" fitToHeight="0" orientation="landscape" r:id="rId1"/>
  <headerFooter>
    <oddFooter>&amp;R&amp;P</oddFooter>
  </headerFooter>
  <rowBreaks count="1" manualBreakCount="1">
    <brk id="35" min="1" max="1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B4B71-60FB-4F09-AB40-02B79C99C91D}">
  <sheetPr codeName="Sheet7">
    <tabColor rgb="FFFED2D9"/>
    <pageSetUpPr fitToPage="1"/>
  </sheetPr>
  <dimension ref="C1:R29"/>
  <sheetViews>
    <sheetView showGridLines="0" view="pageBreakPreview" zoomScaleNormal="100" zoomScaleSheetLayoutView="100" workbookViewId="0"/>
  </sheetViews>
  <sheetFormatPr defaultColWidth="9.140625" defaultRowHeight="15" outlineLevelRow="1" x14ac:dyDescent="0.25"/>
  <cols>
    <col min="1" max="1" width="1.140625" customWidth="1"/>
    <col min="2" max="2" width="1.28515625" customWidth="1"/>
    <col min="3" max="3" width="56.28515625" customWidth="1"/>
    <col min="4" max="14" width="12.7109375" customWidth="1"/>
    <col min="15" max="15" width="1.7109375" customWidth="1"/>
    <col min="16" max="16" width="10.5703125" bestFit="1" customWidth="1"/>
  </cols>
  <sheetData>
    <row r="1" spans="3:18" ht="4.5" customHeight="1" x14ac:dyDescent="0.25"/>
    <row r="2" spans="3:18" s="3" customFormat="1" ht="15.75" x14ac:dyDescent="0.25">
      <c r="C2" s="108" t="s">
        <v>205</v>
      </c>
    </row>
    <row r="3" spans="3:18" ht="17.25" x14ac:dyDescent="0.25">
      <c r="C3" s="150"/>
    </row>
    <row r="4" spans="3:18" x14ac:dyDescent="0.25">
      <c r="C4" s="229" t="s">
        <v>235</v>
      </c>
      <c r="D4" s="206" t="s">
        <v>233</v>
      </c>
      <c r="E4" s="206" t="s">
        <v>233</v>
      </c>
      <c r="F4" s="206" t="s">
        <v>233</v>
      </c>
      <c r="G4" s="206" t="s">
        <v>233</v>
      </c>
      <c r="H4" s="206" t="s">
        <v>233</v>
      </c>
      <c r="I4" s="206" t="s">
        <v>233</v>
      </c>
      <c r="J4" s="206" t="s">
        <v>234</v>
      </c>
      <c r="K4" s="206" t="s">
        <v>234</v>
      </c>
      <c r="L4" s="206" t="s">
        <v>234</v>
      </c>
      <c r="M4" s="206" t="s">
        <v>234</v>
      </c>
      <c r="N4" s="206" t="s">
        <v>496</v>
      </c>
    </row>
    <row r="5" spans="3:18" ht="5.0999999999999996" customHeight="1" x14ac:dyDescent="0.25">
      <c r="C5" s="150"/>
      <c r="D5" s="208"/>
      <c r="E5" s="207"/>
      <c r="F5" s="207"/>
      <c r="G5" s="207"/>
      <c r="H5" s="207"/>
      <c r="I5" s="207"/>
      <c r="J5" s="206"/>
      <c r="K5" s="209"/>
      <c r="L5" s="209"/>
      <c r="M5" s="209"/>
      <c r="N5" s="209"/>
    </row>
    <row r="6" spans="3:18" s="4" customFormat="1" ht="15.75" thickBot="1" x14ac:dyDescent="0.3">
      <c r="C6" s="109" t="s">
        <v>15</v>
      </c>
      <c r="D6" s="110">
        <v>2015</v>
      </c>
      <c r="E6" s="110">
        <v>2016</v>
      </c>
      <c r="F6" s="110">
        <v>2017</v>
      </c>
      <c r="G6" s="110">
        <v>2018</v>
      </c>
      <c r="H6" s="110">
        <v>2019</v>
      </c>
      <c r="I6" s="110">
        <v>2020</v>
      </c>
      <c r="J6" s="110">
        <v>2021</v>
      </c>
      <c r="K6" s="110">
        <v>2022</v>
      </c>
      <c r="L6" s="110">
        <v>2023</v>
      </c>
      <c r="M6" s="110">
        <v>2024</v>
      </c>
      <c r="N6" s="110">
        <v>2025</v>
      </c>
      <c r="O6" s="151"/>
      <c r="Q6"/>
      <c r="R6"/>
    </row>
    <row r="7" spans="3:18" s="4" customFormat="1" ht="16.5" thickTop="1" thickBot="1" x14ac:dyDescent="0.3">
      <c r="C7" s="182"/>
      <c r="D7" s="183"/>
      <c r="E7" s="183"/>
      <c r="F7" s="183"/>
      <c r="G7" s="183"/>
      <c r="H7" s="183"/>
      <c r="I7" s="183"/>
      <c r="J7" s="183"/>
      <c r="K7" s="183"/>
      <c r="L7" s="183"/>
      <c r="M7" s="183"/>
      <c r="N7" s="183"/>
      <c r="O7" s="151"/>
      <c r="Q7"/>
      <c r="R7"/>
    </row>
    <row r="8" spans="3:18" s="4" customFormat="1" ht="15.75" thickBot="1" x14ac:dyDescent="0.3">
      <c r="C8" s="179" t="s">
        <v>196</v>
      </c>
      <c r="D8" s="180">
        <f>+'Annual Summary'!I66</f>
        <v>213.29599999999994</v>
      </c>
      <c r="E8" s="180">
        <f>+'Annual Summary'!J66</f>
        <v>276.29999999999995</v>
      </c>
      <c r="F8" s="180">
        <f>+'Annual Summary'!K66</f>
        <v>362.22800000000012</v>
      </c>
      <c r="G8" s="180">
        <f>+'Annual Summary'!L66</f>
        <v>370.27300000000014</v>
      </c>
      <c r="H8" s="180">
        <f>+'Annual Summary'!M66</f>
        <v>448.79700000000003</v>
      </c>
      <c r="I8" s="180">
        <f>+'Annual Summary'!N66</f>
        <v>549.70000000000016</v>
      </c>
      <c r="J8" s="180">
        <f>+'Annual Summary'!O66</f>
        <v>572.24</v>
      </c>
      <c r="K8" s="180">
        <f>+'Annual Summary'!P66</f>
        <v>576.86199999999997</v>
      </c>
      <c r="L8" s="180">
        <f>+'Annual Summary'!Q66</f>
        <v>693.96800000000007</v>
      </c>
      <c r="M8" s="180">
        <f>+'Annual Summary'!R66</f>
        <v>819.13400000000001</v>
      </c>
      <c r="N8" s="180">
        <f>+'Annual Summary'!S66</f>
        <v>952.87</v>
      </c>
      <c r="O8" s="151"/>
      <c r="Q8"/>
      <c r="R8"/>
    </row>
    <row r="9" spans="3:18" s="4" customFormat="1" x14ac:dyDescent="0.25">
      <c r="C9" s="182"/>
      <c r="D9" s="183"/>
      <c r="E9" s="183"/>
      <c r="F9" s="183"/>
      <c r="G9" s="183"/>
      <c r="H9" s="183"/>
      <c r="I9" s="183"/>
      <c r="J9" s="183"/>
      <c r="K9" s="183"/>
      <c r="L9" s="183"/>
      <c r="M9" s="183"/>
      <c r="N9" s="183"/>
      <c r="O9" s="151"/>
      <c r="Q9"/>
      <c r="R9"/>
    </row>
    <row r="10" spans="3:18" x14ac:dyDescent="0.25">
      <c r="C10" s="184" t="s">
        <v>206</v>
      </c>
      <c r="D10" s="121"/>
      <c r="E10" s="121"/>
      <c r="F10" s="121"/>
      <c r="G10" s="121"/>
      <c r="H10" s="121"/>
      <c r="I10" s="121"/>
      <c r="J10" s="121"/>
      <c r="K10" s="121"/>
      <c r="L10" s="121"/>
      <c r="M10" s="121"/>
      <c r="N10" s="121"/>
      <c r="P10" s="4"/>
    </row>
    <row r="11" spans="3:18" ht="15" customHeight="1" x14ac:dyDescent="0.25">
      <c r="C11" s="113" t="s">
        <v>201</v>
      </c>
      <c r="D11" s="114">
        <f>+'Annual BS'!D40</f>
        <v>-307.87799999999999</v>
      </c>
      <c r="E11" s="114">
        <f>+'Annual BS'!E40</f>
        <v>-486.87</v>
      </c>
      <c r="F11" s="114">
        <f>+'Annual BS'!F40</f>
        <v>-553.82799999999997</v>
      </c>
      <c r="G11" s="114">
        <f>+'Annual BS'!G40</f>
        <v>-2048.7829999999999</v>
      </c>
      <c r="H11" s="114">
        <f>+'Annual BS'!H40</f>
        <v>-2163.7860000000001</v>
      </c>
      <c r="I11" s="114">
        <f>+'Annual BS'!I40</f>
        <v>-2256.2370000000001</v>
      </c>
      <c r="J11" s="114">
        <f>+'Annual BS'!J40</f>
        <v>6982.4620000000004</v>
      </c>
      <c r="K11" s="114">
        <f>+'Annual BS'!K40</f>
        <v>6519.8149999999996</v>
      </c>
      <c r="L11" s="114">
        <f>+'Annual BS'!L40</f>
        <v>6190.652</v>
      </c>
      <c r="M11" s="114">
        <f>+'Annual BS'!M40</f>
        <v>5872.6310000000003</v>
      </c>
      <c r="N11" s="114">
        <f>+'Annual BS'!N40</f>
        <v>8764.5</v>
      </c>
      <c r="P11" s="4"/>
    </row>
    <row r="12" spans="3:18" ht="15" customHeight="1" x14ac:dyDescent="0.25">
      <c r="C12" s="113" t="s">
        <v>202</v>
      </c>
      <c r="D12" s="114">
        <f>+'Annual BS'!D43</f>
        <v>2592.8589999999999</v>
      </c>
      <c r="E12" s="114">
        <f>+'Annual BS'!E43</f>
        <v>2897.84</v>
      </c>
      <c r="F12" s="114">
        <f>+'Annual BS'!F43</f>
        <v>4112.79</v>
      </c>
      <c r="G12" s="114">
        <f>+'Annual BS'!G43</f>
        <v>4573.2020000000002</v>
      </c>
      <c r="H12" s="114">
        <f>+'Annual BS'!H43</f>
        <v>4948.8</v>
      </c>
      <c r="I12" s="114">
        <f>+'Annual BS'!I43</f>
        <v>5080.47</v>
      </c>
      <c r="J12" s="114">
        <f>+'Annual BS'!J43</f>
        <v>7078.3410000000003</v>
      </c>
      <c r="K12" s="114">
        <f>+'Annual BS'!K43</f>
        <v>7326.9009999999998</v>
      </c>
      <c r="L12" s="114">
        <f>+'Annual BS'!L43</f>
        <v>7414.2049999999999</v>
      </c>
      <c r="M12" s="114">
        <f>+'Annual BS'!M43</f>
        <v>7579.9740000000002</v>
      </c>
      <c r="N12" s="114">
        <f>+'Annual BS'!N43</f>
        <v>4985.4520000000002</v>
      </c>
      <c r="P12" s="4"/>
    </row>
    <row r="13" spans="3:18" ht="15" customHeight="1" x14ac:dyDescent="0.25">
      <c r="C13" s="113" t="s">
        <v>203</v>
      </c>
      <c r="D13" s="114">
        <f>+'Annual BS'!D53</f>
        <v>18.806999999999999</v>
      </c>
      <c r="E13" s="114">
        <f>+'Annual BS'!E53</f>
        <v>61.393999999999998</v>
      </c>
      <c r="F13" s="114">
        <f>+'Annual BS'!F53</f>
        <v>53.072000000000003</v>
      </c>
      <c r="G13" s="114">
        <f>+'Annual BS'!G53</f>
        <v>47.912999999999997</v>
      </c>
      <c r="H13" s="114">
        <f>+'Annual BS'!H53</f>
        <v>91.725999999999999</v>
      </c>
      <c r="I13" s="114">
        <f>+'Annual BS'!I53</f>
        <v>109.636</v>
      </c>
      <c r="J13" s="114">
        <f>+'Annual BS'!J53</f>
        <v>190.739</v>
      </c>
      <c r="K13" s="114">
        <f>+'Annual BS'!K53</f>
        <v>297.04300000000001</v>
      </c>
      <c r="L13" s="114">
        <f>+'Annual BS'!L53</f>
        <v>337.69499999999999</v>
      </c>
      <c r="M13" s="114">
        <f>+'Annual BS'!M53</f>
        <v>357.517</v>
      </c>
      <c r="N13" s="114">
        <f>+'Annual BS'!N53</f>
        <v>329.82900000000001</v>
      </c>
      <c r="P13" s="4"/>
    </row>
    <row r="14" spans="3:18" ht="15" customHeight="1" x14ac:dyDescent="0.25">
      <c r="C14" s="113" t="s">
        <v>272</v>
      </c>
      <c r="D14" s="114">
        <f>('Annual BS'!D73+'Annual BS'!D71+'Annual BS'!D72)-('Annual BS'!D64+'Annual BS'!D65+'Annual BS'!D66)</f>
        <v>109.532</v>
      </c>
      <c r="E14" s="114">
        <f>('Annual BS'!E73+'Annual BS'!E71+'Annual BS'!E72)-('Annual BS'!E64+'Annual BS'!E65+'Annual BS'!E66)</f>
        <v>0</v>
      </c>
      <c r="F14" s="114">
        <f>('Annual BS'!F73+'Annual BS'!F71+'Annual BS'!F72)-('Annual BS'!F64+'Annual BS'!F65+'Annual BS'!F66)</f>
        <v>-1.613</v>
      </c>
      <c r="G14" s="114">
        <f>('Annual BS'!G73+'Annual BS'!G71+'Annual BS'!G72)-('Annual BS'!G64+'Annual BS'!G65+'Annual BS'!G66)</f>
        <v>6.3979999999999997</v>
      </c>
      <c r="H14" s="114">
        <f>('Annual BS'!H73+'Annual BS'!H71+'Annual BS'!H72)-('Annual BS'!H64+'Annual BS'!H65+'Annual BS'!H66)</f>
        <v>17.72</v>
      </c>
      <c r="I14" s="114">
        <f>('Annual BS'!I73+'Annual BS'!I71+'Annual BS'!I72)-('Annual BS'!I64+'Annual BS'!I65+'Annual BS'!I66)</f>
        <v>18.149000000000001</v>
      </c>
      <c r="J14" s="114">
        <f>('Annual BS'!J73+'Annual BS'!J71+'Annual BS'!J72)-('Annual BS'!J64+'Annual BS'!J65+'Annual BS'!J66)</f>
        <v>27.373999999999999</v>
      </c>
      <c r="K14" s="114">
        <f>('Annual BS'!K73+'Annual BS'!K71+'Annual BS'!K72)-('Annual BS'!K64+'Annual BS'!K65+'Annual BS'!K66)</f>
        <v>3.23</v>
      </c>
      <c r="L14" s="114">
        <f>('Annual BS'!L73+'Annual BS'!L71+'Annual BS'!L72)-('Annual BS'!L64+'Annual BS'!L65+'Annual BS'!L66)</f>
        <v>21.981000000000002</v>
      </c>
      <c r="M14" s="114">
        <f>('Annual BS'!M73+'Annual BS'!M71+'Annual BS'!M72)-('Annual BS'!M64+'Annual BS'!M65+'Annual BS'!M66)</f>
        <v>12.315</v>
      </c>
      <c r="N14" s="114">
        <f>('Annual BS'!N73+'Annual BS'!N71+'Annual BS'!N72)-('Annual BS'!N64+'Annual BS'!N65+'Annual BS'!N66)</f>
        <v>20.400000000000002</v>
      </c>
      <c r="P14" s="4"/>
    </row>
    <row r="15" spans="3:18" ht="15" customHeight="1" x14ac:dyDescent="0.25">
      <c r="C15" s="113" t="s">
        <v>204</v>
      </c>
      <c r="D15" s="114">
        <f>+-('Annual BS'!D14+'Annual BS'!D22-'Annual BS'!D46-'Annual BS'!D52)</f>
        <v>275.81200000000001</v>
      </c>
      <c r="E15" s="114">
        <f>+-('Annual BS'!E14+'Annual BS'!E22-'Annual BS'!E46-'Annual BS'!E52)</f>
        <v>277.92200000000003</v>
      </c>
      <c r="F15" s="114">
        <f>+-('Annual BS'!F14+'Annual BS'!F22-'Annual BS'!F46-'Annual BS'!F52)</f>
        <v>241.209</v>
      </c>
      <c r="G15" s="114">
        <f>+-('Annual BS'!G14+'Annual BS'!G22-'Annual BS'!G46-'Annual BS'!G52)</f>
        <v>229.517</v>
      </c>
      <c r="H15" s="114">
        <f>+-('Annual BS'!H14+'Annual BS'!H22-'Annual BS'!H46-'Annual BS'!H52)</f>
        <v>226.89600000000002</v>
      </c>
      <c r="I15" s="114">
        <f>+-('Annual BS'!I14+'Annual BS'!I22-'Annual BS'!I46-'Annual BS'!I52)</f>
        <v>226.98999999999998</v>
      </c>
      <c r="J15" s="114">
        <f>+-('Annual BS'!J14+'Annual BS'!J22-'Annual BS'!J46-'Annual BS'!J52)</f>
        <v>1348.1409999999998</v>
      </c>
      <c r="K15" s="114">
        <f>+-('Annual BS'!K14+'Annual BS'!K22-'Annual BS'!K46-'Annual BS'!K52)</f>
        <v>1288.05</v>
      </c>
      <c r="L15" s="114">
        <f>+-('Annual BS'!L14+'Annual BS'!L22-'Annual BS'!L46-'Annual BS'!L52)</f>
        <v>1151.6110000000001</v>
      </c>
      <c r="M15" s="114">
        <f>+-('Annual BS'!M14+'Annual BS'!M22-'Annual BS'!M46-'Annual BS'!M52)</f>
        <v>1026.0039999999999</v>
      </c>
      <c r="N15" s="114">
        <f>+-('Annual BS'!N14+'Annual BS'!N22-'Annual BS'!N46-'Annual BS'!N52)</f>
        <v>989.52300000000002</v>
      </c>
      <c r="P15" s="4"/>
    </row>
    <row r="16" spans="3:18" ht="15" customHeight="1" x14ac:dyDescent="0.25">
      <c r="C16" s="113" t="s">
        <v>200</v>
      </c>
      <c r="D16" s="114">
        <f>+-'Annual BS'!D26</f>
        <v>-6.3559999999999999</v>
      </c>
      <c r="E16" s="114">
        <f>+-'Annual BS'!E26</f>
        <v>-5.9850000000000003</v>
      </c>
      <c r="F16" s="114">
        <f>+-'Annual BS'!F26</f>
        <v>-14.244999999999999</v>
      </c>
      <c r="G16" s="114">
        <f>+-'Annual BS'!G26</f>
        <v>-8.6129999999999995</v>
      </c>
      <c r="H16" s="114">
        <f>+-'Annual BS'!H26</f>
        <v>-12.77</v>
      </c>
      <c r="I16" s="114">
        <f>+-'Annual BS'!I26</f>
        <v>-97.941000000000003</v>
      </c>
      <c r="J16" s="114">
        <f>+-'Annual BS'!J26</f>
        <v>-24.36</v>
      </c>
      <c r="K16" s="114">
        <f>+-'Annual BS'!K26</f>
        <v>-43.725999999999999</v>
      </c>
      <c r="L16" s="114">
        <f>+-'Annual BS'!L26</f>
        <v>-21.402999999999999</v>
      </c>
      <c r="M16" s="114">
        <f>+-'Annual BS'!M26</f>
        <v>-30.135999999999999</v>
      </c>
      <c r="N16" s="114">
        <f>+-'Annual BS'!N26</f>
        <v>-30.004999999999999</v>
      </c>
      <c r="P16" s="4"/>
    </row>
    <row r="17" spans="3:16" ht="15" customHeight="1" x14ac:dyDescent="0.25">
      <c r="C17" s="113" t="s">
        <v>230</v>
      </c>
      <c r="D17" s="114">
        <f>+-'Annual BS'!D87</f>
        <v>-762.05899999999997</v>
      </c>
      <c r="E17" s="114">
        <f>+-'Annual BS'!E87</f>
        <v>-762.05899999999997</v>
      </c>
      <c r="F17" s="114">
        <f>+-'Annual BS'!F87</f>
        <v>-762.05899999999997</v>
      </c>
      <c r="G17" s="114">
        <f>+-'Annual BS'!G87</f>
        <v>-762.05899999999997</v>
      </c>
      <c r="H17" s="114">
        <f>+-'Annual BS'!H87</f>
        <v>-762.05899999999997</v>
      </c>
      <c r="I17" s="114">
        <f>+-'Annual BS'!I87</f>
        <v>-750.70799999999997</v>
      </c>
      <c r="J17" s="114">
        <f>+-'Annual BS'!J87</f>
        <v>-7753.5559999999996</v>
      </c>
      <c r="K17" s="114">
        <f>+-'Annual BS'!K87</f>
        <v>-7585.1239999999998</v>
      </c>
      <c r="L17" s="114">
        <f>+-'Annual BS'!L87</f>
        <v>-7538.9170000000004</v>
      </c>
      <c r="M17" s="114">
        <f>+-'Annual BS'!M87</f>
        <v>-7462.5829999999996</v>
      </c>
      <c r="N17" s="114">
        <f>+-'Annual BS'!N87</f>
        <v>-7500.6369999999997</v>
      </c>
      <c r="P17" s="4"/>
    </row>
    <row r="18" spans="3:16" ht="15" customHeight="1" x14ac:dyDescent="0.25">
      <c r="C18" s="113" t="s">
        <v>231</v>
      </c>
      <c r="D18" s="114">
        <f>+-'Annual BS'!D88-'Annual BS'!D89</f>
        <v>-978.20299999999997</v>
      </c>
      <c r="E18" s="114">
        <f>+-'Annual BS'!E88-'Annual BS'!E89</f>
        <v>-837.01900000000001</v>
      </c>
      <c r="F18" s="114">
        <f>+-'Annual BS'!F88-'Annual BS'!F89</f>
        <v>-695.83500000000004</v>
      </c>
      <c r="G18" s="114">
        <f>+-'Annual BS'!G88-'Annual BS'!G89</f>
        <v>-554.65899999999999</v>
      </c>
      <c r="H18" s="114">
        <f>+-'Annual BS'!H88-'Annual BS'!H89</f>
        <v>-413.483</v>
      </c>
      <c r="I18" s="114">
        <f>+-'Annual BS'!I88-'Annual BS'!I89</f>
        <v>-272.28300000000002</v>
      </c>
      <c r="J18" s="114">
        <f>+-'Annual BS'!J88-'Annual BS'!J89</f>
        <v>-5476.0859999999993</v>
      </c>
      <c r="K18" s="114">
        <f>+-'Annual BS'!K88-'Annual BS'!K89</f>
        <v>-5035.3770000000004</v>
      </c>
      <c r="L18" s="114">
        <f>+-'Annual BS'!L88-'Annual BS'!L89</f>
        <v>-4575.0560000000005</v>
      </c>
      <c r="M18" s="114">
        <f>+-'Annual BS'!M88-'Annual BS'!M89</f>
        <v>-4077.0559999999996</v>
      </c>
      <c r="N18" s="114">
        <f>+-'Annual BS'!N88-'Annual BS'!N89</f>
        <v>-3671.5619999999999</v>
      </c>
      <c r="P18" s="4"/>
    </row>
    <row r="19" spans="3:16" ht="15" customHeight="1" thickBot="1" x14ac:dyDescent="0.3">
      <c r="C19" s="144" t="s">
        <v>207</v>
      </c>
      <c r="D19" s="178">
        <f>-'Annual BS'!D92</f>
        <v>0</v>
      </c>
      <c r="E19" s="178">
        <f>-'Annual BS'!E92</f>
        <v>0</v>
      </c>
      <c r="F19" s="178">
        <f>-'Annual BS'!F92</f>
        <v>-1036.675</v>
      </c>
      <c r="G19" s="178">
        <f>-'Annual BS'!G92</f>
        <v>0</v>
      </c>
      <c r="H19" s="178">
        <f>-'Annual BS'!H92</f>
        <v>0</v>
      </c>
      <c r="I19" s="178">
        <f>-'Annual BS'!I92</f>
        <v>0</v>
      </c>
      <c r="J19" s="178">
        <f>-'Annual BS'!J92</f>
        <v>0</v>
      </c>
      <c r="K19" s="178">
        <f>-'Annual BS'!K92</f>
        <v>0</v>
      </c>
      <c r="L19" s="178">
        <f>-'Annual BS'!L92</f>
        <v>0</v>
      </c>
      <c r="M19" s="178">
        <f>-'Annual BS'!M92</f>
        <v>0</v>
      </c>
      <c r="N19" s="178">
        <f>-'Annual BS'!N92</f>
        <v>0</v>
      </c>
      <c r="P19" s="4"/>
    </row>
    <row r="20" spans="3:16" ht="15" customHeight="1" thickBot="1" x14ac:dyDescent="0.3">
      <c r="C20" s="179" t="s">
        <v>208</v>
      </c>
      <c r="D20" s="180">
        <f t="shared" ref="D20:M20" si="0">+SUM(D11:D19)</f>
        <v>942.51399999999944</v>
      </c>
      <c r="E20" s="180">
        <f>+SUM(E11:E19)</f>
        <v>1145.223</v>
      </c>
      <c r="F20" s="180">
        <f t="shared" si="0"/>
        <v>1342.816</v>
      </c>
      <c r="G20" s="180">
        <f t="shared" si="0"/>
        <v>1482.9160000000006</v>
      </c>
      <c r="H20" s="180">
        <f t="shared" si="0"/>
        <v>1933.0440000000001</v>
      </c>
      <c r="I20" s="180">
        <f t="shared" si="0"/>
        <v>2058.076</v>
      </c>
      <c r="J20" s="180">
        <f t="shared" si="0"/>
        <v>2373.0549999999994</v>
      </c>
      <c r="K20" s="180">
        <f t="shared" si="0"/>
        <v>2770.8119999999981</v>
      </c>
      <c r="L20" s="180">
        <f t="shared" si="0"/>
        <v>2980.7679999999991</v>
      </c>
      <c r="M20" s="180">
        <f t="shared" si="0"/>
        <v>3278.6659999999993</v>
      </c>
      <c r="N20" s="180">
        <f t="shared" ref="N20" si="1">+SUM(N11:N19)</f>
        <v>3887.5000000000009</v>
      </c>
      <c r="P20" s="4"/>
    </row>
    <row r="21" spans="3:16" ht="15.75" thickBot="1" x14ac:dyDescent="0.3">
      <c r="P21" s="4"/>
    </row>
    <row r="22" spans="3:16" ht="15.75" hidden="1" outlineLevel="1" thickBot="1" x14ac:dyDescent="0.3">
      <c r="C22" s="179" t="s">
        <v>271</v>
      </c>
      <c r="D22" s="308">
        <v>768.39537500000006</v>
      </c>
      <c r="E22" s="308">
        <v>1007.5898749999997</v>
      </c>
      <c r="F22" s="308">
        <v>1358.9710835000001</v>
      </c>
      <c r="G22" s="308">
        <v>1790.2456250000002</v>
      </c>
      <c r="H22" s="308">
        <v>1723.5861250000003</v>
      </c>
      <c r="I22" s="308">
        <v>1975.826756254954</v>
      </c>
      <c r="J22" s="308">
        <v>2072.4529493713408</v>
      </c>
      <c r="K22" s="308">
        <v>2590.0555103554416</v>
      </c>
      <c r="L22" s="308">
        <v>2918.1020949096846</v>
      </c>
      <c r="M22" s="308">
        <v>3132.4596079363801</v>
      </c>
      <c r="N22" s="308">
        <v>3529.4371456145946</v>
      </c>
      <c r="P22" s="4"/>
    </row>
    <row r="23" spans="3:16" ht="15.75" hidden="1" outlineLevel="1" thickBot="1" x14ac:dyDescent="0.3">
      <c r="P23" s="4"/>
    </row>
    <row r="24" spans="3:16" ht="15" customHeight="1" collapsed="1" thickBot="1" x14ac:dyDescent="0.3">
      <c r="C24" s="179" t="s">
        <v>273</v>
      </c>
      <c r="D24" s="181">
        <f t="shared" ref="D24:M24" si="2">+D8/D22</f>
        <v>0.27758626215052362</v>
      </c>
      <c r="E24" s="181">
        <f t="shared" si="2"/>
        <v>0.27421871423628591</v>
      </c>
      <c r="F24" s="181">
        <f t="shared" si="2"/>
        <v>0.26654577451868211</v>
      </c>
      <c r="G24" s="181">
        <f t="shared" si="2"/>
        <v>0.20682804349822115</v>
      </c>
      <c r="H24" s="181">
        <f t="shared" si="2"/>
        <v>0.26038559575895864</v>
      </c>
      <c r="I24" s="181">
        <f t="shared" si="2"/>
        <v>0.27821265111416921</v>
      </c>
      <c r="J24" s="181">
        <f t="shared" si="2"/>
        <v>0.27611724559227446</v>
      </c>
      <c r="K24" s="181">
        <f t="shared" si="2"/>
        <v>0.22272186742470063</v>
      </c>
      <c r="L24" s="181">
        <f t="shared" si="2"/>
        <v>0.23781484589266175</v>
      </c>
      <c r="M24" s="181">
        <f t="shared" si="2"/>
        <v>0.26149866319892751</v>
      </c>
      <c r="N24" s="181">
        <f t="shared" ref="N24" si="3">+N8/N22</f>
        <v>0.26997789185280224</v>
      </c>
      <c r="P24" s="4"/>
    </row>
    <row r="25" spans="3:16" x14ac:dyDescent="0.25">
      <c r="D25" s="126"/>
      <c r="E25" s="126"/>
      <c r="F25" s="126"/>
      <c r="G25" s="126"/>
      <c r="H25" s="126"/>
      <c r="I25" s="126"/>
      <c r="J25" s="126"/>
      <c r="K25" s="126"/>
      <c r="L25" s="126"/>
      <c r="M25" s="126"/>
      <c r="N25" s="126"/>
      <c r="P25" s="4"/>
    </row>
    <row r="26" spans="3:16" x14ac:dyDescent="0.25">
      <c r="C26" s="67" t="s">
        <v>87</v>
      </c>
      <c r="D26" s="149"/>
      <c r="E26" s="149"/>
      <c r="F26" s="149"/>
      <c r="G26" s="149"/>
      <c r="H26" s="149"/>
      <c r="I26" s="149"/>
      <c r="J26" s="149"/>
      <c r="K26" s="149"/>
      <c r="L26" s="149"/>
      <c r="M26" s="149"/>
      <c r="N26" s="149"/>
    </row>
    <row r="27" spans="3:16" ht="48" customHeight="1" x14ac:dyDescent="0.25">
      <c r="C27" s="358" t="s">
        <v>497</v>
      </c>
      <c r="D27" s="358"/>
      <c r="E27" s="358"/>
      <c r="F27" s="358"/>
      <c r="G27" s="358"/>
      <c r="H27" s="358"/>
      <c r="I27" s="358"/>
      <c r="J27" s="358"/>
      <c r="K27" s="358"/>
      <c r="L27" s="358"/>
      <c r="M27" s="358"/>
      <c r="N27" s="358"/>
    </row>
    <row r="28" spans="3:16" ht="15" customHeight="1" x14ac:dyDescent="0.25">
      <c r="C28" s="66" t="s">
        <v>262</v>
      </c>
      <c r="D28" s="66"/>
      <c r="E28" s="66"/>
      <c r="F28" s="66"/>
      <c r="G28" s="66"/>
      <c r="H28" s="66"/>
      <c r="I28" s="66"/>
      <c r="J28" s="66"/>
      <c r="K28" s="66"/>
      <c r="L28" s="66"/>
      <c r="M28" s="66"/>
      <c r="N28" s="66"/>
    </row>
    <row r="29" spans="3:16" ht="15" customHeight="1" x14ac:dyDescent="0.25">
      <c r="C29" s="66" t="s">
        <v>435</v>
      </c>
      <c r="D29" s="66"/>
      <c r="E29" s="66"/>
      <c r="F29" s="66"/>
      <c r="G29" s="66"/>
      <c r="H29" s="66"/>
      <c r="I29" s="66"/>
      <c r="J29" s="66"/>
      <c r="K29" s="66"/>
      <c r="L29" s="66"/>
      <c r="M29" s="66"/>
      <c r="N29" s="282"/>
    </row>
  </sheetData>
  <mergeCells count="1">
    <mergeCell ref="C27:N27"/>
  </mergeCells>
  <pageMargins left="0.70866141732283472" right="0.70866141732283472" top="0.74803149606299213" bottom="0.74803149606299213" header="0.31496062992125984" footer="0.31496062992125984"/>
  <pageSetup paperSize="9" scale="65" fitToHeight="0" orientation="landscape" r:id="rId1"/>
  <headerFooter>
    <oddFooter>&amp;R&amp;P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E04487-D115-4A54-A529-D7B4FFF8D6BB}">
  <sheetPr codeName="Sheet8">
    <tabColor rgb="FFFED2D9"/>
    <pageSetUpPr fitToPage="1"/>
  </sheetPr>
  <dimension ref="C1:P32"/>
  <sheetViews>
    <sheetView showGridLines="0" view="pageBreakPreview" zoomScaleNormal="100" zoomScaleSheetLayoutView="100" workbookViewId="0"/>
  </sheetViews>
  <sheetFormatPr defaultColWidth="9.140625" defaultRowHeight="15" x14ac:dyDescent="0.25"/>
  <cols>
    <col min="1" max="1" width="1.140625" customWidth="1"/>
    <col min="2" max="2" width="1.28515625" customWidth="1"/>
    <col min="3" max="3" width="56.140625" customWidth="1"/>
    <col min="4" max="14" width="11.7109375" customWidth="1"/>
    <col min="15" max="15" width="1.7109375" customWidth="1"/>
  </cols>
  <sheetData>
    <row r="1" spans="3:15" ht="4.5" customHeight="1" x14ac:dyDescent="0.25"/>
    <row r="2" spans="3:15" s="3" customFormat="1" ht="15.75" x14ac:dyDescent="0.25">
      <c r="C2" s="108" t="s">
        <v>218</v>
      </c>
    </row>
    <row r="3" spans="3:15" ht="18.75" customHeight="1" x14ac:dyDescent="0.25">
      <c r="C3" s="150"/>
    </row>
    <row r="4" spans="3:15" x14ac:dyDescent="0.25">
      <c r="C4" s="229" t="s">
        <v>235</v>
      </c>
      <c r="D4" s="206" t="s">
        <v>233</v>
      </c>
      <c r="E4" s="206" t="s">
        <v>233</v>
      </c>
      <c r="F4" s="206" t="s">
        <v>233</v>
      </c>
      <c r="G4" s="206" t="s">
        <v>233</v>
      </c>
      <c r="H4" s="206" t="s">
        <v>233</v>
      </c>
      <c r="I4" s="206" t="s">
        <v>233</v>
      </c>
      <c r="J4" s="206" t="s">
        <v>234</v>
      </c>
      <c r="K4" s="206" t="s">
        <v>234</v>
      </c>
      <c r="L4" s="206" t="s">
        <v>234</v>
      </c>
      <c r="M4" s="206" t="s">
        <v>234</v>
      </c>
      <c r="N4" s="206" t="s">
        <v>496</v>
      </c>
    </row>
    <row r="5" spans="3:15" ht="5.0999999999999996" customHeight="1" x14ac:dyDescent="0.25">
      <c r="C5" s="150"/>
      <c r="D5" s="208"/>
      <c r="E5" s="207"/>
      <c r="F5" s="207"/>
      <c r="G5" s="207"/>
      <c r="H5" s="207"/>
      <c r="I5" s="207"/>
      <c r="J5" s="206"/>
      <c r="K5" s="209"/>
      <c r="L5" s="209"/>
      <c r="M5" s="209"/>
      <c r="N5" s="209"/>
    </row>
    <row r="6" spans="3:15" s="4" customFormat="1" ht="13.5" thickBot="1" x14ac:dyDescent="0.25">
      <c r="C6" s="109" t="s">
        <v>15</v>
      </c>
      <c r="D6" s="110">
        <v>2015</v>
      </c>
      <c r="E6" s="110">
        <v>2016</v>
      </c>
      <c r="F6" s="110">
        <v>2017</v>
      </c>
      <c r="G6" s="110">
        <v>2018</v>
      </c>
      <c r="H6" s="110">
        <v>2019</v>
      </c>
      <c r="I6" s="110">
        <v>2020</v>
      </c>
      <c r="J6" s="110">
        <v>2021</v>
      </c>
      <c r="K6" s="110">
        <v>2022</v>
      </c>
      <c r="L6" s="110">
        <v>2023</v>
      </c>
      <c r="M6" s="110">
        <v>2024</v>
      </c>
      <c r="N6" s="110">
        <v>2025</v>
      </c>
      <c r="O6" s="151"/>
    </row>
    <row r="7" spans="3:15" s="4" customFormat="1" ht="14.25" thickTop="1" thickBot="1" x14ac:dyDescent="0.25">
      <c r="C7" s="182"/>
      <c r="D7" s="183"/>
      <c r="E7" s="183"/>
      <c r="F7" s="183"/>
      <c r="G7" s="183"/>
      <c r="H7" s="183"/>
      <c r="I7" s="183"/>
      <c r="J7" s="183"/>
      <c r="K7" s="183"/>
      <c r="L7" s="183"/>
      <c r="M7" s="183"/>
      <c r="N7" s="183"/>
      <c r="O7" s="151"/>
    </row>
    <row r="8" spans="3:15" s="4" customFormat="1" ht="14.25" customHeight="1" thickBot="1" x14ac:dyDescent="0.25">
      <c r="C8" s="179" t="s">
        <v>196</v>
      </c>
      <c r="D8" s="180">
        <f>+'Annual Summary'!I66</f>
        <v>213.29599999999994</v>
      </c>
      <c r="E8" s="180">
        <f>+'Annual Summary'!J66</f>
        <v>276.29999999999995</v>
      </c>
      <c r="F8" s="180">
        <f>+'Annual Summary'!K66</f>
        <v>362.22800000000012</v>
      </c>
      <c r="G8" s="180">
        <f>+'Annual Summary'!L66</f>
        <v>370.27300000000014</v>
      </c>
      <c r="H8" s="180">
        <f>+'Annual Summary'!M66</f>
        <v>448.79700000000003</v>
      </c>
      <c r="I8" s="180">
        <f>+'Annual Summary'!N66</f>
        <v>549.70000000000016</v>
      </c>
      <c r="J8" s="180">
        <f>+'Annual Summary'!O66</f>
        <v>572.24</v>
      </c>
      <c r="K8" s="180">
        <f>+'Annual Summary'!P66</f>
        <v>576.86199999999997</v>
      </c>
      <c r="L8" s="180">
        <f>+'Annual Summary'!Q66</f>
        <v>693.96800000000007</v>
      </c>
      <c r="M8" s="180">
        <f>+'Annual Summary'!R66</f>
        <v>819.13400000000001</v>
      </c>
      <c r="N8" s="180">
        <f>+'Annual Summary'!S66</f>
        <v>952.87</v>
      </c>
      <c r="O8" s="151"/>
    </row>
    <row r="9" spans="3:15" ht="14.25" customHeight="1" x14ac:dyDescent="0.25">
      <c r="C9" s="113" t="s">
        <v>353</v>
      </c>
      <c r="D9" s="114">
        <f>+-'Annual Summary'!I64</f>
        <v>147.58900000000006</v>
      </c>
      <c r="E9" s="114">
        <f>+-'Annual Summary'!J64</f>
        <v>176.55600000000004</v>
      </c>
      <c r="F9" s="114">
        <f>+-'Annual Summary'!K64</f>
        <v>195.32599999999996</v>
      </c>
      <c r="G9" s="114">
        <f>+-'Annual Summary'!L64</f>
        <v>240.34099999999978</v>
      </c>
      <c r="H9" s="114">
        <f>+-'Annual Summary'!M64</f>
        <v>312.28899999999987</v>
      </c>
      <c r="I9" s="114">
        <f>+-'Annual Summary'!N64</f>
        <v>369.86899999999969</v>
      </c>
      <c r="J9" s="114">
        <f>+-'Annual Summary'!O64</f>
        <v>475.596</v>
      </c>
      <c r="K9" s="114">
        <f>+-'Annual Summary'!P64</f>
        <v>574.94799999999998</v>
      </c>
      <c r="L9" s="114">
        <f>+-'Annual Summary'!Q64</f>
        <v>646.58799999999974</v>
      </c>
      <c r="M9" s="114">
        <f>+-'Annual Summary'!R64</f>
        <v>714.90699999999993</v>
      </c>
      <c r="N9" s="114">
        <f>+-'Annual Summary'!S64</f>
        <v>755.13</v>
      </c>
    </row>
    <row r="10" spans="3:15" ht="14.25" customHeight="1" x14ac:dyDescent="0.25">
      <c r="C10" s="190" t="s">
        <v>12</v>
      </c>
      <c r="D10" s="114">
        <f>-'Annual Summary'!I47</f>
        <v>160.93299999999999</v>
      </c>
      <c r="E10" s="114">
        <f>-'Annual Summary'!J47</f>
        <v>177.36099999999999</v>
      </c>
      <c r="F10" s="114">
        <f>-'Annual Summary'!K47</f>
        <v>202.81899999999999</v>
      </c>
      <c r="G10" s="114">
        <f>-'Annual Summary'!L47</f>
        <v>277.76799999999997</v>
      </c>
      <c r="H10" s="114">
        <f>-'Annual Summary'!M47</f>
        <v>316.29700000000003</v>
      </c>
      <c r="I10" s="114">
        <f>-'Annual Summary'!N47</f>
        <v>321.99900000000002</v>
      </c>
      <c r="J10" s="114">
        <f>-'Annual Summary'!O47</f>
        <v>421.13900000000001</v>
      </c>
      <c r="K10" s="114">
        <f>-'Annual Summary'!P47</f>
        <v>544.94899999999996</v>
      </c>
      <c r="L10" s="114">
        <f>-'Annual Summary'!Q47</f>
        <v>551.06299999999999</v>
      </c>
      <c r="M10" s="114">
        <f>-'Annual Summary'!R47</f>
        <v>627.44100000000003</v>
      </c>
      <c r="N10" s="114">
        <f>-'Annual Summary'!S47</f>
        <v>723</v>
      </c>
    </row>
    <row r="11" spans="3:15" s="4" customFormat="1" ht="14.25" customHeight="1" x14ac:dyDescent="0.2">
      <c r="C11" s="190" t="s">
        <v>162</v>
      </c>
      <c r="D11" s="114">
        <f>'Annual Summary'!I141</f>
        <v>-60.5</v>
      </c>
      <c r="E11" s="114">
        <f>'Annual Summary'!J141</f>
        <v>-75.7</v>
      </c>
      <c r="F11" s="114">
        <f>'Annual Summary'!K141</f>
        <v>-40.151000000000003</v>
      </c>
      <c r="G11" s="114">
        <f>'Annual Summary'!L141</f>
        <v>-47.540999999999997</v>
      </c>
      <c r="H11" s="114">
        <f>'Annual Summary'!M141</f>
        <v>-52.026000000000003</v>
      </c>
      <c r="I11" s="114">
        <f>'Annual Summary'!N141</f>
        <v>-51.5</v>
      </c>
      <c r="J11" s="114">
        <f>'Annual Summary'!O141</f>
        <v>-68.658000000000001</v>
      </c>
      <c r="K11" s="114">
        <f>'Annual Summary'!P141</f>
        <v>-94.096000000000004</v>
      </c>
      <c r="L11" s="114">
        <f>'Annual Summary'!Q141</f>
        <v>-117.79300000000001</v>
      </c>
      <c r="M11" s="114">
        <f>'Annual Summary'!R141</f>
        <v>-155.066</v>
      </c>
      <c r="N11" s="114">
        <f>'Annual Summary'!S141</f>
        <v>-191.55799999999999</v>
      </c>
      <c r="O11" s="151"/>
    </row>
    <row r="12" spans="3:15" s="4" customFormat="1" ht="14.25" customHeight="1" x14ac:dyDescent="0.2">
      <c r="C12" s="190" t="s">
        <v>168</v>
      </c>
      <c r="D12" s="114">
        <f>'Annual Summary'!I144</f>
        <v>0</v>
      </c>
      <c r="E12" s="114">
        <f>'Annual Summary'!J144</f>
        <v>0</v>
      </c>
      <c r="F12" s="114">
        <f>'Annual Summary'!K144</f>
        <v>-78.784000000000006</v>
      </c>
      <c r="G12" s="114">
        <f>'Annual Summary'!L144</f>
        <v>-92.725999999999999</v>
      </c>
      <c r="H12" s="114">
        <f>'Annual Summary'!M144</f>
        <v>-110.188</v>
      </c>
      <c r="I12" s="114">
        <f>'Annual Summary'!N144</f>
        <v>-124.24</v>
      </c>
      <c r="J12" s="114">
        <f>'Annual Summary'!O144</f>
        <v>-137.58000000000001</v>
      </c>
      <c r="K12" s="114">
        <f>'Annual Summary'!P144</f>
        <v>-154.386</v>
      </c>
      <c r="L12" s="114">
        <f>'Annual Summary'!Q144</f>
        <v>-155.874</v>
      </c>
      <c r="M12" s="114">
        <f>'Annual Summary'!R144</f>
        <v>-167.60300000000001</v>
      </c>
      <c r="N12" s="114">
        <f>'Annual Summary'!S144</f>
        <v>-186.05099999999999</v>
      </c>
      <c r="O12" s="151"/>
    </row>
    <row r="13" spans="3:15" s="4" customFormat="1" ht="14.25" customHeight="1" x14ac:dyDescent="0.2">
      <c r="C13" s="64" t="s">
        <v>148</v>
      </c>
      <c r="D13" s="114">
        <f>'Annual Summary'!I86</f>
        <v>0</v>
      </c>
      <c r="E13" s="114">
        <f>'Annual Summary'!J86</f>
        <v>0</v>
      </c>
      <c r="F13" s="114">
        <f>'Annual Summary'!K86</f>
        <v>0</v>
      </c>
      <c r="G13" s="114">
        <f>'Annual Summary'!L86</f>
        <v>-8.5660000000000007</v>
      </c>
      <c r="H13" s="114">
        <f>'Annual Summary'!M86</f>
        <v>-8.25</v>
      </c>
      <c r="I13" s="114">
        <f>'Annual Summary'!N86</f>
        <v>-7.7960000000000003</v>
      </c>
      <c r="J13" s="114">
        <f>'Annual Summary'!O86</f>
        <v>-9.7669999999999995</v>
      </c>
      <c r="K13" s="114">
        <f>'Annual Summary'!P86</f>
        <v>-8.8390000000000004</v>
      </c>
      <c r="L13" s="114">
        <f>'Annual Summary'!Q86</f>
        <v>-17.327999999999999</v>
      </c>
      <c r="M13" s="114">
        <f>'Annual Summary'!R86</f>
        <v>-16.658000000000001</v>
      </c>
      <c r="N13" s="114">
        <f>'Annual Summary'!S86</f>
        <v>-4.9859999999999998</v>
      </c>
      <c r="O13" s="151"/>
    </row>
    <row r="14" spans="3:15" s="4" customFormat="1" ht="14.25" customHeight="1" x14ac:dyDescent="0.2">
      <c r="C14" s="28" t="s">
        <v>219</v>
      </c>
      <c r="D14" s="114">
        <f>'Annual Summary'!I89</f>
        <v>9.5440000000000005</v>
      </c>
      <c r="E14" s="114">
        <f>'Annual Summary'!J89</f>
        <v>32.238999999999997</v>
      </c>
      <c r="F14" s="114">
        <f>'Annual Summary'!K89</f>
        <v>34.073999999999998</v>
      </c>
      <c r="G14" s="114">
        <f>'Annual Summary'!L89</f>
        <v>14.388999999999999</v>
      </c>
      <c r="H14" s="114">
        <f>'Annual Summary'!M89</f>
        <v>46.905999999999999</v>
      </c>
      <c r="I14" s="114">
        <f>'Annual Summary'!N89</f>
        <v>67.135000000000005</v>
      </c>
      <c r="J14" s="114">
        <f>'Annual Summary'!O89</f>
        <v>-244.43799999999999</v>
      </c>
      <c r="K14" s="114">
        <f>'Annual Summary'!P89</f>
        <v>-138.44499999999999</v>
      </c>
      <c r="L14" s="114">
        <f>'Annual Summary'!Q89</f>
        <v>86.311999999999998</v>
      </c>
      <c r="M14" s="114">
        <f>'Annual Summary'!R89</f>
        <v>-58.898000000000003</v>
      </c>
      <c r="N14" s="114">
        <f>'Annual Summary'!S89</f>
        <v>-73.2</v>
      </c>
      <c r="O14" s="151"/>
    </row>
    <row r="15" spans="3:15" s="4" customFormat="1" ht="14.25" customHeight="1" thickBot="1" x14ac:dyDescent="0.25">
      <c r="C15" s="64" t="s">
        <v>312</v>
      </c>
      <c r="D15" s="114">
        <f>'Annual Summary'!I88</f>
        <v>0</v>
      </c>
      <c r="E15" s="114">
        <f>'Annual Summary'!J88</f>
        <v>0</v>
      </c>
      <c r="F15" s="114">
        <f>'Annual Summary'!K88</f>
        <v>0</v>
      </c>
      <c r="G15" s="114">
        <f>'Annual Summary'!L88</f>
        <v>0</v>
      </c>
      <c r="H15" s="114">
        <f>'Annual Summary'!M88</f>
        <v>-34.585999999999999</v>
      </c>
      <c r="I15" s="114">
        <f>'Annual Summary'!N88</f>
        <v>-42.054000000000002</v>
      </c>
      <c r="J15" s="114">
        <f>'Annual Summary'!O88</f>
        <v>-45.975999999999999</v>
      </c>
      <c r="K15" s="114">
        <f>'Annual Summary'!P88</f>
        <v>-49.154000000000003</v>
      </c>
      <c r="L15" s="114">
        <f>'Annual Summary'!Q88</f>
        <v>-54.421999999999997</v>
      </c>
      <c r="M15" s="114">
        <f>'Annual Summary'!R88</f>
        <v>-60.95</v>
      </c>
      <c r="N15" s="114">
        <f>'Annual Summary'!S88</f>
        <v>-66.695999999999998</v>
      </c>
      <c r="O15" s="151"/>
    </row>
    <row r="16" spans="3:15" s="4" customFormat="1" ht="14.25" customHeight="1" thickBot="1" x14ac:dyDescent="0.25">
      <c r="C16" s="179" t="s">
        <v>220</v>
      </c>
      <c r="D16" s="180">
        <f t="shared" ref="D16:J16" si="0">SUM(D8:D15)</f>
        <v>470.86199999999997</v>
      </c>
      <c r="E16" s="180">
        <f t="shared" si="0"/>
        <v>586.75599999999997</v>
      </c>
      <c r="F16" s="180">
        <f t="shared" si="0"/>
        <v>675.51200000000006</v>
      </c>
      <c r="G16" s="180">
        <f t="shared" si="0"/>
        <v>753.93799999999987</v>
      </c>
      <c r="H16" s="180">
        <f t="shared" si="0"/>
        <v>919.23899999999969</v>
      </c>
      <c r="I16" s="180">
        <f t="shared" si="0"/>
        <v>1083.1129999999996</v>
      </c>
      <c r="J16" s="180">
        <f t="shared" si="0"/>
        <v>962.55600000000004</v>
      </c>
      <c r="K16" s="180">
        <f t="shared" ref="K16:M16" si="1">SUM(K8:K15)</f>
        <v>1251.8390000000002</v>
      </c>
      <c r="L16" s="180">
        <f t="shared" si="1"/>
        <v>1632.5139999999994</v>
      </c>
      <c r="M16" s="180">
        <f t="shared" si="1"/>
        <v>1702.307</v>
      </c>
      <c r="N16" s="180">
        <f t="shared" ref="N16" si="2">SUM(N8:N15)</f>
        <v>1908.5090000000002</v>
      </c>
      <c r="O16" s="151"/>
    </row>
    <row r="17" spans="3:16" s="4" customFormat="1" ht="14.25" customHeight="1" x14ac:dyDescent="0.2">
      <c r="C17" s="191"/>
      <c r="D17" s="118"/>
      <c r="E17" s="118"/>
      <c r="F17" s="118"/>
      <c r="G17" s="118"/>
      <c r="H17" s="118"/>
      <c r="I17" s="118"/>
      <c r="J17" s="118"/>
      <c r="K17" s="118"/>
      <c r="L17" s="118"/>
      <c r="M17" s="118"/>
      <c r="N17" s="118"/>
      <c r="O17" s="151"/>
    </row>
    <row r="18" spans="3:16" s="4" customFormat="1" ht="14.25" customHeight="1" thickBot="1" x14ac:dyDescent="0.25">
      <c r="C18" s="64" t="s">
        <v>153</v>
      </c>
      <c r="D18" s="114">
        <f>'Annual Summary'!I81</f>
        <v>-148.37838107710363</v>
      </c>
      <c r="E18" s="114">
        <f>'Annual Summary'!J81</f>
        <v>-167.81056698231828</v>
      </c>
      <c r="F18" s="114">
        <f>'Annual Summary'!K81</f>
        <v>-179.02043588734713</v>
      </c>
      <c r="G18" s="114">
        <f>'Annual Summary'!L81</f>
        <v>-208.74433720695694</v>
      </c>
      <c r="H18" s="114">
        <f>'Annual Summary'!M81</f>
        <v>-236.08237669571304</v>
      </c>
      <c r="I18" s="114">
        <f>'Annual Summary'!N81</f>
        <v>-274.59300935337876</v>
      </c>
      <c r="J18" s="114">
        <f>'Annual Summary'!O81</f>
        <v>-325.25881533115989</v>
      </c>
      <c r="K18" s="114">
        <f>'Annual Summary'!P81</f>
        <v>-457.08771351630344</v>
      </c>
      <c r="L18" s="114">
        <f>'Annual Summary'!Q81</f>
        <v>-532.72617499799321</v>
      </c>
      <c r="M18" s="114">
        <f>'Annual Summary'!R81</f>
        <v>-576.93473376711529</v>
      </c>
      <c r="N18" s="114">
        <f>'Annual Summary'!S81</f>
        <v>-655.79498886107979</v>
      </c>
      <c r="O18" s="151"/>
    </row>
    <row r="19" spans="3:16" s="4" customFormat="1" ht="14.25" customHeight="1" thickBot="1" x14ac:dyDescent="0.25">
      <c r="C19" s="179" t="s">
        <v>274</v>
      </c>
      <c r="D19" s="180">
        <f>D16+D18</f>
        <v>322.48361892289631</v>
      </c>
      <c r="E19" s="180">
        <f t="shared" ref="E19:J19" si="3">E16+E18</f>
        <v>418.94543301768169</v>
      </c>
      <c r="F19" s="180">
        <f t="shared" si="3"/>
        <v>496.4915641126529</v>
      </c>
      <c r="G19" s="180">
        <f t="shared" si="3"/>
        <v>545.1936627930429</v>
      </c>
      <c r="H19" s="180">
        <f t="shared" si="3"/>
        <v>683.15662330428665</v>
      </c>
      <c r="I19" s="180">
        <f t="shared" si="3"/>
        <v>808.51999064662084</v>
      </c>
      <c r="J19" s="180">
        <f t="shared" si="3"/>
        <v>637.29718466884015</v>
      </c>
      <c r="K19" s="180">
        <f t="shared" ref="K19:M19" si="4">K16+K18</f>
        <v>794.75128648369673</v>
      </c>
      <c r="L19" s="180">
        <f t="shared" si="4"/>
        <v>1099.7878250020062</v>
      </c>
      <c r="M19" s="180">
        <f t="shared" si="4"/>
        <v>1125.3722662328846</v>
      </c>
      <c r="N19" s="180">
        <f t="shared" ref="N19" si="5">N16+N18</f>
        <v>1252.7140111389203</v>
      </c>
      <c r="O19" s="151"/>
    </row>
    <row r="20" spans="3:16" s="195" customFormat="1" ht="14.25" customHeight="1" x14ac:dyDescent="0.2">
      <c r="C20" s="286" t="s">
        <v>311</v>
      </c>
      <c r="D20" s="193">
        <f>D19/D$8</f>
        <v>1.5119065473468627</v>
      </c>
      <c r="E20" s="193">
        <f t="shared" ref="E20:M20" si="6">E19/E$8</f>
        <v>1.5162701158801366</v>
      </c>
      <c r="F20" s="193">
        <f t="shared" si="6"/>
        <v>1.3706603689186168</v>
      </c>
      <c r="G20" s="193">
        <f t="shared" si="6"/>
        <v>1.472409986126568</v>
      </c>
      <c r="H20" s="193">
        <f t="shared" si="6"/>
        <v>1.5221951646385483</v>
      </c>
      <c r="I20" s="193">
        <f t="shared" si="6"/>
        <v>1.4708386222423515</v>
      </c>
      <c r="J20" s="193">
        <f t="shared" si="6"/>
        <v>1.1136886353083324</v>
      </c>
      <c r="K20" s="193">
        <f t="shared" si="6"/>
        <v>1.3777147506400089</v>
      </c>
      <c r="L20" s="193">
        <f t="shared" si="6"/>
        <v>1.5847817550694068</v>
      </c>
      <c r="M20" s="193">
        <f t="shared" si="6"/>
        <v>1.3738561288298186</v>
      </c>
      <c r="N20" s="193">
        <f t="shared" ref="N20" si="7">N19/N$8</f>
        <v>1.314674626275274</v>
      </c>
      <c r="O20" s="194"/>
    </row>
    <row r="21" spans="3:16" s="4" customFormat="1" ht="14.25" customHeight="1" x14ac:dyDescent="0.2">
      <c r="C21" s="64"/>
      <c r="D21" s="114"/>
      <c r="E21" s="114"/>
      <c r="F21" s="114"/>
      <c r="G21" s="114"/>
      <c r="H21" s="114"/>
      <c r="I21" s="114"/>
      <c r="J21" s="114"/>
      <c r="K21" s="114"/>
      <c r="L21" s="114"/>
      <c r="M21" s="114"/>
      <c r="N21" s="114"/>
      <c r="O21" s="151"/>
    </row>
    <row r="22" spans="3:16" s="4" customFormat="1" ht="14.25" customHeight="1" thickBot="1" x14ac:dyDescent="0.25">
      <c r="C22" s="64" t="s">
        <v>221</v>
      </c>
      <c r="D22" s="114">
        <f>'Annual Summary'!I82</f>
        <v>-205.97961892289638</v>
      </c>
      <c r="E22" s="114">
        <f>'Annual Summary'!J82</f>
        <v>-254.88843301768168</v>
      </c>
      <c r="F22" s="114">
        <f>'Annual Summary'!K82</f>
        <v>-334.20556411265284</v>
      </c>
      <c r="G22" s="114">
        <f>'Annual Summary'!L82</f>
        <v>-420.32766279304292</v>
      </c>
      <c r="H22" s="114">
        <f>'Annual Summary'!M82</f>
        <v>-502.65962330428692</v>
      </c>
      <c r="I22" s="114">
        <f>'Annual Summary'!N82</f>
        <v>-498.77999064662129</v>
      </c>
      <c r="J22" s="114">
        <f>'Annual Summary'!O82</f>
        <v>-642.32018466884017</v>
      </c>
      <c r="K22" s="114">
        <f>'Annual Summary'!P82</f>
        <v>-671.59928648369646</v>
      </c>
      <c r="L22" s="114">
        <f>'Annual Summary'!Q82</f>
        <v>-595.79382500200677</v>
      </c>
      <c r="M22" s="114">
        <f>'Annual Summary'!R82</f>
        <v>-630.95826623288474</v>
      </c>
      <c r="N22" s="114">
        <f>'Annual Summary'!S82</f>
        <v>-665.20501113892021</v>
      </c>
      <c r="O22" s="151"/>
    </row>
    <row r="23" spans="3:16" s="4" customFormat="1" ht="14.25" customHeight="1" thickBot="1" x14ac:dyDescent="0.25">
      <c r="C23" s="179" t="s">
        <v>222</v>
      </c>
      <c r="D23" s="180">
        <f>D19+D22</f>
        <v>116.50399999999993</v>
      </c>
      <c r="E23" s="180">
        <f t="shared" ref="E23:J23" si="8">E19+E22</f>
        <v>164.05700000000002</v>
      </c>
      <c r="F23" s="180">
        <f t="shared" si="8"/>
        <v>162.28600000000006</v>
      </c>
      <c r="G23" s="180">
        <f t="shared" si="8"/>
        <v>124.86599999999999</v>
      </c>
      <c r="H23" s="180">
        <f t="shared" si="8"/>
        <v>180.49699999999973</v>
      </c>
      <c r="I23" s="180">
        <f t="shared" si="8"/>
        <v>309.73999999999955</v>
      </c>
      <c r="J23" s="180">
        <f t="shared" si="8"/>
        <v>-5.0230000000000246</v>
      </c>
      <c r="K23" s="180">
        <f t="shared" ref="K23:M23" si="9">K19+K22</f>
        <v>123.15200000000027</v>
      </c>
      <c r="L23" s="180">
        <f t="shared" si="9"/>
        <v>503.99399999999946</v>
      </c>
      <c r="M23" s="180">
        <f t="shared" si="9"/>
        <v>494.41399999999987</v>
      </c>
      <c r="N23" s="180">
        <f t="shared" ref="N23" si="10">N19+N22</f>
        <v>587.50900000000013</v>
      </c>
      <c r="O23" s="151"/>
    </row>
    <row r="24" spans="3:16" s="195" customFormat="1" ht="14.25" customHeight="1" thickBot="1" x14ac:dyDescent="0.25">
      <c r="C24" s="192" t="s">
        <v>223</v>
      </c>
      <c r="D24" s="193">
        <f>D23/D$8</f>
        <v>0.54620808641512253</v>
      </c>
      <c r="E24" s="193">
        <f t="shared" ref="E24:J24" si="11">E23/E$8</f>
        <v>0.59376402461093025</v>
      </c>
      <c r="F24" s="193">
        <f t="shared" si="11"/>
        <v>0.44802168799761477</v>
      </c>
      <c r="G24" s="193">
        <f t="shared" si="11"/>
        <v>0.33722685694068955</v>
      </c>
      <c r="H24" s="193">
        <f t="shared" si="11"/>
        <v>0.40217960458737406</v>
      </c>
      <c r="I24" s="193">
        <f t="shared" si="11"/>
        <v>0.56347098417318442</v>
      </c>
      <c r="J24" s="193">
        <f t="shared" si="11"/>
        <v>-8.777785544526814E-3</v>
      </c>
      <c r="K24" s="193">
        <f t="shared" ref="K24:M24" si="12">K23/K$8</f>
        <v>0.21348606772503698</v>
      </c>
      <c r="L24" s="193">
        <f t="shared" si="12"/>
        <v>0.72624962534295445</v>
      </c>
      <c r="M24" s="193">
        <f t="shared" si="12"/>
        <v>0.60358134322345292</v>
      </c>
      <c r="N24" s="193">
        <f t="shared" ref="N24" si="13">N23/N$8</f>
        <v>0.61656784241292106</v>
      </c>
      <c r="O24" s="194"/>
    </row>
    <row r="25" spans="3:16" s="4" customFormat="1" ht="14.25" customHeight="1" thickBot="1" x14ac:dyDescent="0.25">
      <c r="C25" s="179" t="s">
        <v>224</v>
      </c>
      <c r="D25" s="180">
        <f t="shared" ref="D25:J25" si="14">D23-D14</f>
        <v>106.95999999999994</v>
      </c>
      <c r="E25" s="180">
        <f t="shared" si="14"/>
        <v>131.81800000000001</v>
      </c>
      <c r="F25" s="180">
        <f t="shared" si="14"/>
        <v>128.21200000000005</v>
      </c>
      <c r="G25" s="180">
        <f t="shared" si="14"/>
        <v>110.47699999999999</v>
      </c>
      <c r="H25" s="180">
        <f t="shared" si="14"/>
        <v>133.59099999999972</v>
      </c>
      <c r="I25" s="180">
        <f t="shared" si="14"/>
        <v>242.60499999999956</v>
      </c>
      <c r="J25" s="180">
        <f t="shared" si="14"/>
        <v>239.41499999999996</v>
      </c>
      <c r="K25" s="180">
        <f t="shared" ref="K25:M25" si="15">K23-K14</f>
        <v>261.59700000000026</v>
      </c>
      <c r="L25" s="180">
        <f t="shared" si="15"/>
        <v>417.68199999999945</v>
      </c>
      <c r="M25" s="180">
        <f t="shared" si="15"/>
        <v>553.3119999999999</v>
      </c>
      <c r="N25" s="180">
        <f t="shared" ref="N25" si="16">N23-N14</f>
        <v>660.70900000000017</v>
      </c>
      <c r="O25" s="151"/>
    </row>
    <row r="26" spans="3:16" ht="14.25" customHeight="1" x14ac:dyDescent="0.25">
      <c r="C26" s="192" t="s">
        <v>225</v>
      </c>
      <c r="D26" s="193">
        <f t="shared" ref="D26:J26" si="17">D25/D$8</f>
        <v>0.50146275598229673</v>
      </c>
      <c r="E26" s="193">
        <f t="shared" si="17"/>
        <v>0.47708288092652928</v>
      </c>
      <c r="F26" s="193">
        <f t="shared" si="17"/>
        <v>0.35395386331260975</v>
      </c>
      <c r="G26" s="193">
        <f t="shared" si="17"/>
        <v>0.2983663405109202</v>
      </c>
      <c r="H26" s="193">
        <f t="shared" si="17"/>
        <v>0.29766464570841544</v>
      </c>
      <c r="I26" s="193">
        <f t="shared" si="17"/>
        <v>0.44134073130798523</v>
      </c>
      <c r="J26" s="193">
        <f t="shared" si="17"/>
        <v>0.41838214735076185</v>
      </c>
      <c r="K26" s="193">
        <f t="shared" ref="K26:M26" si="18">K25/K$8</f>
        <v>0.45348280871334962</v>
      </c>
      <c r="L26" s="193">
        <f t="shared" si="18"/>
        <v>0.60187501440988544</v>
      </c>
      <c r="M26" s="193">
        <f t="shared" si="18"/>
        <v>0.67548410882712706</v>
      </c>
      <c r="N26" s="193">
        <f t="shared" ref="N26" si="19">N25/N$8</f>
        <v>0.6933883950591373</v>
      </c>
    </row>
    <row r="28" spans="3:16" x14ac:dyDescent="0.25">
      <c r="C28" s="67" t="s">
        <v>87</v>
      </c>
      <c r="D28" s="149"/>
      <c r="E28" s="149"/>
      <c r="F28" s="149"/>
      <c r="G28" s="149"/>
      <c r="H28" s="149"/>
      <c r="I28" s="149"/>
      <c r="J28" s="149"/>
      <c r="K28" s="149"/>
      <c r="L28" s="149"/>
      <c r="M28" s="149"/>
      <c r="N28" s="149"/>
    </row>
    <row r="29" spans="3:16" ht="57.95" customHeight="1" x14ac:dyDescent="0.25">
      <c r="C29" s="358" t="s">
        <v>497</v>
      </c>
      <c r="D29" s="358"/>
      <c r="E29" s="358"/>
      <c r="F29" s="358"/>
      <c r="G29" s="358"/>
      <c r="H29" s="358"/>
      <c r="I29" s="358"/>
      <c r="J29" s="358"/>
      <c r="K29" s="358"/>
      <c r="L29" s="358"/>
      <c r="M29" s="358"/>
      <c r="N29" s="358"/>
    </row>
    <row r="30" spans="3:16" ht="15" customHeight="1" x14ac:dyDescent="0.25">
      <c r="C30" s="66" t="s">
        <v>194</v>
      </c>
      <c r="D30" s="66"/>
      <c r="E30" s="66"/>
      <c r="F30" s="66"/>
      <c r="G30" s="66"/>
      <c r="H30" s="66"/>
      <c r="I30" s="66"/>
      <c r="J30" s="66"/>
      <c r="K30" s="66"/>
      <c r="L30" s="66"/>
      <c r="M30" s="66"/>
      <c r="N30" s="66"/>
    </row>
    <row r="31" spans="3:16" ht="23.25" customHeight="1" x14ac:dyDescent="0.25">
      <c r="C31" s="357" t="s">
        <v>275</v>
      </c>
      <c r="D31" s="357"/>
      <c r="E31" s="357"/>
      <c r="F31" s="357"/>
      <c r="G31" s="357"/>
      <c r="H31" s="357"/>
      <c r="I31" s="357"/>
      <c r="J31" s="357"/>
      <c r="K31" s="357"/>
      <c r="L31" s="357"/>
      <c r="M31" s="357"/>
      <c r="N31" s="304"/>
      <c r="O31" s="103"/>
      <c r="P31" s="103"/>
    </row>
    <row r="32" spans="3:16" x14ac:dyDescent="0.25">
      <c r="C32" s="282" t="s">
        <v>491</v>
      </c>
      <c r="D32" s="282"/>
      <c r="E32" s="282"/>
      <c r="F32" s="282"/>
      <c r="G32" s="282"/>
      <c r="H32" s="282"/>
      <c r="I32" s="282"/>
      <c r="J32" s="282"/>
      <c r="K32" s="282"/>
      <c r="L32" s="282"/>
      <c r="M32" s="282"/>
      <c r="N32" s="282"/>
    </row>
  </sheetData>
  <mergeCells count="2">
    <mergeCell ref="C31:M31"/>
    <mergeCell ref="C29:N29"/>
  </mergeCells>
  <pageMargins left="0.70866141732283472" right="0.70866141732283472" top="0.74803149606299213" bottom="0.74803149606299213" header="0.31496062992125984" footer="0.31496062992125984"/>
  <pageSetup paperSize="9" scale="69" fitToHeight="0" orientation="landscape" r:id="rId1"/>
  <headerFooter>
    <oddFooter>&amp;R&amp;P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66A71-FD24-4C80-B023-EBF0CD77EB72}">
  <sheetPr codeName="Sheet9">
    <tabColor rgb="FFC00000"/>
    <pageSetUpPr fitToPage="1"/>
  </sheetPr>
  <dimension ref="A1:AH179"/>
  <sheetViews>
    <sheetView showGridLines="0" view="pageBreakPreview" zoomScaleNormal="115" zoomScaleSheetLayoutView="100" workbookViewId="0">
      <pane xSplit="7" ySplit="6" topLeftCell="L7" activePane="bottomRight" state="frozen"/>
      <selection activeCell="O24" sqref="O24"/>
      <selection pane="topRight" activeCell="O24" sqref="O24"/>
      <selection pane="bottomLeft" activeCell="O24" sqref="O24"/>
      <selection pane="bottomRight"/>
    </sheetView>
  </sheetViews>
  <sheetFormatPr defaultColWidth="9.140625" defaultRowHeight="12" outlineLevelRow="1" outlineLevelCol="1" x14ac:dyDescent="0.2"/>
  <cols>
    <col min="1" max="1" width="2.42578125" style="6" customWidth="1"/>
    <col min="2" max="3" width="1.140625" style="6" customWidth="1"/>
    <col min="4" max="4" width="3.140625" style="6" customWidth="1"/>
    <col min="5" max="5" width="2" style="6" customWidth="1"/>
    <col min="6" max="6" width="60.85546875" style="6" customWidth="1"/>
    <col min="7" max="7" width="5.85546875" style="37" customWidth="1"/>
    <col min="8" max="10" width="12.7109375" style="37" hidden="1" customWidth="1" outlineLevel="1"/>
    <col min="11" max="11" width="12.7109375" style="6" hidden="1" customWidth="1" outlineLevel="1"/>
    <col min="12" max="12" width="12.7109375" style="6" customWidth="1" collapsed="1"/>
    <col min="13" max="29" width="12.7109375" style="6" customWidth="1"/>
    <col min="30" max="30" width="1.7109375" style="6" customWidth="1"/>
    <col min="31" max="16384" width="9.140625" style="6"/>
  </cols>
  <sheetData>
    <row r="1" spans="1:32" ht="5.25" customHeight="1" x14ac:dyDescent="0.2"/>
    <row r="2" spans="1:32" ht="14.1" customHeight="1" x14ac:dyDescent="0.25">
      <c r="C2" s="49" t="s">
        <v>175</v>
      </c>
      <c r="K2" s="71"/>
      <c r="L2" s="71"/>
      <c r="M2" s="71"/>
      <c r="N2" s="71"/>
      <c r="O2" s="71"/>
      <c r="P2" s="71"/>
      <c r="Q2" s="71"/>
      <c r="R2" s="71"/>
      <c r="S2" s="71"/>
      <c r="T2" s="71"/>
      <c r="U2" s="71"/>
      <c r="V2" s="71"/>
      <c r="W2" s="71"/>
      <c r="X2" s="71"/>
      <c r="Y2" s="71"/>
      <c r="Z2" s="71"/>
      <c r="AA2" s="71"/>
      <c r="AB2" s="71"/>
      <c r="AC2" s="71"/>
    </row>
    <row r="3" spans="1:32" ht="14.1" customHeight="1" x14ac:dyDescent="0.25">
      <c r="C3" s="49"/>
      <c r="K3" s="71"/>
      <c r="L3" s="71"/>
      <c r="M3" s="71"/>
      <c r="N3" s="71"/>
      <c r="O3" s="71"/>
      <c r="P3" s="71"/>
      <c r="Q3" s="71"/>
      <c r="R3" s="71"/>
      <c r="S3" s="71"/>
      <c r="T3" s="71"/>
      <c r="U3" s="71"/>
      <c r="V3" s="71"/>
      <c r="W3" s="71"/>
      <c r="X3" s="71"/>
      <c r="Y3" s="71"/>
      <c r="Z3" s="71"/>
      <c r="AA3" s="71"/>
      <c r="AB3" s="71"/>
      <c r="AC3" s="71"/>
    </row>
    <row r="4" spans="1:32" ht="14.1" customHeight="1" x14ac:dyDescent="0.2">
      <c r="C4" s="229" t="s">
        <v>235</v>
      </c>
      <c r="G4" s="6"/>
      <c r="H4" s="206" t="s">
        <v>234</v>
      </c>
      <c r="I4" s="206" t="s">
        <v>234</v>
      </c>
      <c r="J4" s="206" t="s">
        <v>234</v>
      </c>
      <c r="K4" s="206" t="s">
        <v>234</v>
      </c>
      <c r="L4" s="206" t="s">
        <v>234</v>
      </c>
      <c r="M4" s="206" t="s">
        <v>234</v>
      </c>
      <c r="N4" s="206" t="s">
        <v>234</v>
      </c>
      <c r="O4" s="206" t="s">
        <v>234</v>
      </c>
      <c r="P4" s="206" t="s">
        <v>234</v>
      </c>
      <c r="Q4" s="206" t="s">
        <v>234</v>
      </c>
      <c r="R4" s="206" t="s">
        <v>234</v>
      </c>
      <c r="S4" s="206" t="s">
        <v>234</v>
      </c>
      <c r="T4" s="206" t="s">
        <v>234</v>
      </c>
      <c r="U4" s="206" t="s">
        <v>234</v>
      </c>
      <c r="V4" s="206" t="s">
        <v>234</v>
      </c>
      <c r="W4" s="206" t="s">
        <v>234</v>
      </c>
      <c r="X4" s="206" t="s">
        <v>234</v>
      </c>
      <c r="Y4" s="206" t="s">
        <v>234</v>
      </c>
      <c r="Z4" s="206" t="s">
        <v>234</v>
      </c>
      <c r="AA4" s="206" t="s">
        <v>496</v>
      </c>
      <c r="AB4" s="206" t="s">
        <v>496</v>
      </c>
      <c r="AC4" s="206" t="s">
        <v>496</v>
      </c>
    </row>
    <row r="5" spans="1:32" ht="5.0999999999999996" customHeight="1" x14ac:dyDescent="0.25">
      <c r="C5" s="49"/>
      <c r="K5" s="71"/>
      <c r="L5" s="71"/>
      <c r="M5" s="71"/>
      <c r="N5" s="71"/>
      <c r="O5" s="71"/>
      <c r="P5" s="71"/>
      <c r="Q5" s="71"/>
      <c r="R5" s="71"/>
      <c r="S5" s="71"/>
      <c r="T5" s="71"/>
      <c r="U5" s="71"/>
      <c r="V5" s="71"/>
      <c r="W5" s="71"/>
      <c r="X5" s="71"/>
      <c r="Y5" s="71"/>
      <c r="Z5" s="71"/>
      <c r="AA5" s="71"/>
      <c r="AB5" s="71"/>
      <c r="AC5" s="71"/>
    </row>
    <row r="6" spans="1:32" s="7" customFormat="1" ht="14.1" customHeight="1" thickBot="1" x14ac:dyDescent="0.3">
      <c r="C6" s="96" t="s">
        <v>177</v>
      </c>
      <c r="D6" s="8"/>
      <c r="E6" s="9"/>
      <c r="F6" s="9"/>
      <c r="G6" s="38" t="s">
        <v>132</v>
      </c>
      <c r="H6" s="10" t="s">
        <v>163</v>
      </c>
      <c r="I6" s="10" t="s">
        <v>164</v>
      </c>
      <c r="J6" s="10" t="s">
        <v>165</v>
      </c>
      <c r="K6" s="10" t="s">
        <v>71</v>
      </c>
      <c r="L6" s="10" t="s">
        <v>59</v>
      </c>
      <c r="M6" s="10" t="s">
        <v>69</v>
      </c>
      <c r="N6" s="10" t="s">
        <v>68</v>
      </c>
      <c r="O6" s="10" t="s">
        <v>67</v>
      </c>
      <c r="P6" s="10" t="s">
        <v>63</v>
      </c>
      <c r="Q6" s="10" t="s">
        <v>64</v>
      </c>
      <c r="R6" s="10" t="s">
        <v>65</v>
      </c>
      <c r="S6" s="10" t="s">
        <v>66</v>
      </c>
      <c r="T6" s="10" t="s">
        <v>62</v>
      </c>
      <c r="U6" s="10" t="s">
        <v>61</v>
      </c>
      <c r="V6" s="10" t="s">
        <v>60</v>
      </c>
      <c r="W6" s="10" t="s">
        <v>188</v>
      </c>
      <c r="X6" s="10" t="s">
        <v>227</v>
      </c>
      <c r="Y6" s="10" t="s">
        <v>292</v>
      </c>
      <c r="Z6" s="10" t="s">
        <v>309</v>
      </c>
      <c r="AA6" s="10" t="s">
        <v>360</v>
      </c>
      <c r="AB6" s="10" t="s">
        <v>436</v>
      </c>
      <c r="AC6" s="10" t="s">
        <v>482</v>
      </c>
    </row>
    <row r="7" spans="1:32" s="7" customFormat="1" ht="14.1" customHeight="1" thickTop="1" x14ac:dyDescent="0.25">
      <c r="C7" s="79"/>
      <c r="D7" s="79"/>
      <c r="E7" s="80"/>
      <c r="F7" s="80"/>
      <c r="G7" s="81"/>
      <c r="H7" s="82"/>
      <c r="I7" s="82"/>
      <c r="J7" s="82"/>
      <c r="K7" s="82"/>
      <c r="L7" s="82"/>
      <c r="M7" s="82"/>
      <c r="N7" s="82"/>
      <c r="O7" s="82"/>
      <c r="P7" s="82"/>
      <c r="Q7" s="82"/>
      <c r="R7" s="82"/>
      <c r="S7" s="82"/>
      <c r="T7" s="82"/>
      <c r="U7" s="82"/>
      <c r="V7" s="82"/>
      <c r="W7" s="82"/>
      <c r="X7" s="82"/>
      <c r="Y7" s="82"/>
      <c r="Z7" s="82"/>
      <c r="AA7" s="82"/>
      <c r="AB7" s="82"/>
      <c r="AC7" s="82"/>
    </row>
    <row r="8" spans="1:32" s="7" customFormat="1" ht="14.1" customHeight="1" x14ac:dyDescent="0.25">
      <c r="C8" s="46" t="s">
        <v>178</v>
      </c>
      <c r="D8" s="46"/>
      <c r="G8" s="41"/>
      <c r="H8" s="41"/>
      <c r="I8" s="41"/>
      <c r="J8" s="41"/>
      <c r="P8" s="63"/>
    </row>
    <row r="9" spans="1:32" s="7" customFormat="1" ht="14.1" customHeight="1" x14ac:dyDescent="0.25">
      <c r="D9" s="12" t="s">
        <v>94</v>
      </c>
      <c r="E9" s="12"/>
      <c r="F9" s="12"/>
      <c r="G9" s="47" t="s">
        <v>133</v>
      </c>
      <c r="H9" s="47"/>
      <c r="I9" s="47"/>
      <c r="J9" s="47"/>
      <c r="K9" s="48"/>
      <c r="L9" s="48">
        <v>202.90100000000001</v>
      </c>
      <c r="M9" s="48">
        <v>205.61199999999999</v>
      </c>
      <c r="N9" s="48">
        <v>197.98099999999999</v>
      </c>
      <c r="O9" s="48">
        <v>195.60400000000001</v>
      </c>
      <c r="P9" s="48">
        <v>201.34899999999999</v>
      </c>
      <c r="Q9" s="48">
        <v>200.71</v>
      </c>
      <c r="R9" s="48">
        <v>196.489</v>
      </c>
      <c r="S9" s="48">
        <v>198.76400000000001</v>
      </c>
      <c r="T9" s="48">
        <v>210.14400000000001</v>
      </c>
      <c r="U9" s="48">
        <v>214.37899999999999</v>
      </c>
      <c r="V9" s="48">
        <v>203.84800000000001</v>
      </c>
      <c r="W9" s="48">
        <v>211.375</v>
      </c>
      <c r="X9" s="48">
        <v>217.114</v>
      </c>
      <c r="Y9" s="48">
        <v>217.285</v>
      </c>
      <c r="Z9" s="48">
        <v>214.42599999999999</v>
      </c>
      <c r="AA9" s="48">
        <v>223.791</v>
      </c>
      <c r="AB9" s="48">
        <v>222.88200000000001</v>
      </c>
      <c r="AC9" s="48">
        <v>218.61699999999999</v>
      </c>
      <c r="AD9" s="20"/>
    </row>
    <row r="10" spans="1:32" s="7" customFormat="1" ht="14.1" customHeight="1" x14ac:dyDescent="0.25">
      <c r="D10" s="13" t="s">
        <v>86</v>
      </c>
      <c r="E10" s="14"/>
      <c r="F10" s="14"/>
      <c r="G10" s="15" t="s">
        <v>133</v>
      </c>
      <c r="H10" s="16">
        <v>-65.781999999999996</v>
      </c>
      <c r="I10" s="16">
        <v>-62.692</v>
      </c>
      <c r="J10" s="16">
        <v>-63.463000000000001</v>
      </c>
      <c r="K10" s="16">
        <v>-66.763999999999996</v>
      </c>
      <c r="L10" s="16">
        <v>-75.736999999999995</v>
      </c>
      <c r="M10" s="16">
        <v>-78.272999999999996</v>
      </c>
      <c r="N10" s="16">
        <v>-82.412999999999997</v>
      </c>
      <c r="O10" s="16">
        <v>-88.405000000000001</v>
      </c>
      <c r="P10" s="16">
        <v>-93.748999999999995</v>
      </c>
      <c r="Q10" s="16">
        <v>-93.795000000000002</v>
      </c>
      <c r="R10" s="16">
        <v>-90.894000000000005</v>
      </c>
      <c r="S10" s="16">
        <v>-97.938999999999993</v>
      </c>
      <c r="T10" s="16">
        <v>-101.101</v>
      </c>
      <c r="U10" s="16">
        <v>-101.04900000000001</v>
      </c>
      <c r="V10" s="16">
        <v>-97.492999999999995</v>
      </c>
      <c r="W10" s="16">
        <v>-101.45099999999999</v>
      </c>
      <c r="X10" s="16">
        <v>-106.327</v>
      </c>
      <c r="Y10" s="16">
        <v>-108.355</v>
      </c>
      <c r="Z10" s="16">
        <v>-105.36</v>
      </c>
      <c r="AA10" s="16">
        <v>-113.15300000000001</v>
      </c>
      <c r="AB10" s="16">
        <v>-116.714</v>
      </c>
      <c r="AC10" s="16">
        <v>-118.889</v>
      </c>
      <c r="AD10" s="20"/>
    </row>
    <row r="11" spans="1:32" s="7" customFormat="1" ht="14.1" hidden="1" customHeight="1" outlineLevel="1" x14ac:dyDescent="0.25">
      <c r="D11" s="13" t="s">
        <v>174</v>
      </c>
      <c r="E11" s="13"/>
      <c r="F11" s="13"/>
      <c r="G11" s="40" t="s">
        <v>133</v>
      </c>
      <c r="H11" s="40"/>
      <c r="I11" s="40"/>
      <c r="J11" s="40"/>
      <c r="K11" s="17"/>
      <c r="L11" s="18">
        <f t="shared" ref="L11" si="0">ROUND(+L12-K12-L9-L10,0)</f>
        <v>0</v>
      </c>
      <c r="M11" s="18">
        <f t="shared" ref="M11" si="1">ROUND(+M12-L12-M9-M10,0)</f>
        <v>0</v>
      </c>
      <c r="N11" s="18">
        <f t="shared" ref="N11" si="2">ROUND(+N12-M12-N9-N10,0)</f>
        <v>0</v>
      </c>
      <c r="O11" s="18">
        <f t="shared" ref="O11" si="3">ROUND(+O12-N12-O9-O10,0)</f>
        <v>0</v>
      </c>
      <c r="P11" s="18">
        <f t="shared" ref="P11" si="4">ROUND(+P12-O12-P9-P10,0)</f>
        <v>0</v>
      </c>
      <c r="Q11" s="18">
        <f t="shared" ref="Q11" si="5">ROUND(+Q12-P12-Q9-Q10,0)</f>
        <v>0</v>
      </c>
      <c r="R11" s="18">
        <f t="shared" ref="R11" si="6">ROUND(+R12-Q12-R9-R10,0)</f>
        <v>0</v>
      </c>
      <c r="S11" s="18">
        <f t="shared" ref="S11" si="7">ROUND(+S12-R12-S9-S10,0)</f>
        <v>0</v>
      </c>
      <c r="T11" s="18">
        <f t="shared" ref="T11" si="8">ROUND(+T12-S12-T9-T10,0)</f>
        <v>0</v>
      </c>
      <c r="U11" s="18">
        <f t="shared" ref="U11" si="9">ROUND(+U12-T12-U9-U10,0)</f>
        <v>0</v>
      </c>
      <c r="V11" s="18">
        <f t="shared" ref="V11:Y11" si="10">ROUND(+V12-U12-V9-V10,0)</f>
        <v>0</v>
      </c>
      <c r="W11" s="18">
        <f t="shared" si="10"/>
        <v>0</v>
      </c>
      <c r="X11" s="18">
        <f t="shared" si="10"/>
        <v>0</v>
      </c>
      <c r="Y11" s="18">
        <f t="shared" si="10"/>
        <v>0</v>
      </c>
      <c r="Z11" s="18">
        <f t="shared" ref="Z11" si="11">ROUND(+Z12-Y12-Z9-Z10,0)</f>
        <v>0</v>
      </c>
      <c r="AA11" s="18">
        <f t="shared" ref="AA11:AC11" si="12">ROUND(+AA12-Z12-AA9-AA10,0)</f>
        <v>120</v>
      </c>
      <c r="AB11" s="18">
        <f t="shared" si="12"/>
        <v>0</v>
      </c>
      <c r="AC11" s="18">
        <f t="shared" si="12"/>
        <v>0</v>
      </c>
    </row>
    <row r="12" spans="1:32" s="20" customFormat="1" ht="14.1" customHeight="1" collapsed="1" x14ac:dyDescent="0.25">
      <c r="A12" s="7"/>
      <c r="B12" s="7"/>
      <c r="C12" s="7"/>
      <c r="D12" s="19" t="s">
        <v>137</v>
      </c>
      <c r="E12" s="13"/>
      <c r="F12" s="13"/>
      <c r="G12" s="40" t="s">
        <v>133</v>
      </c>
      <c r="H12" s="5">
        <v>3884.3820000000001</v>
      </c>
      <c r="I12" s="5">
        <v>4019.9639999999999</v>
      </c>
      <c r="J12" s="5">
        <v>4146.37</v>
      </c>
      <c r="K12" s="5">
        <v>4274.8270000000002</v>
      </c>
      <c r="L12" s="5">
        <v>4401.991</v>
      </c>
      <c r="M12" s="5">
        <v>4529.33</v>
      </c>
      <c r="N12" s="5">
        <v>4644.8980000000001</v>
      </c>
      <c r="O12" s="5">
        <v>4752.0969999999998</v>
      </c>
      <c r="P12" s="5">
        <v>4859.6970000000001</v>
      </c>
      <c r="Q12" s="5">
        <v>4966.6120000000001</v>
      </c>
      <c r="R12" s="5">
        <v>5072.2070000000003</v>
      </c>
      <c r="S12" s="5">
        <v>5173.0320000000002</v>
      </c>
      <c r="T12" s="5">
        <v>5282.0749999999998</v>
      </c>
      <c r="U12" s="5">
        <v>5395.4059999999999</v>
      </c>
      <c r="V12" s="5">
        <v>5501.7610000000004</v>
      </c>
      <c r="W12" s="5">
        <v>5611.6850000000004</v>
      </c>
      <c r="X12" s="5">
        <v>5722.4719999999998</v>
      </c>
      <c r="Y12" s="5">
        <v>5831.402</v>
      </c>
      <c r="Z12" s="5">
        <v>5940.4679999999998</v>
      </c>
      <c r="AA12" s="5">
        <v>6171.4</v>
      </c>
      <c r="AB12" s="5">
        <v>6277.6</v>
      </c>
      <c r="AC12" s="5">
        <v>6377.2839999999997</v>
      </c>
      <c r="AF12" s="63"/>
    </row>
    <row r="13" spans="1:32" s="20" customFormat="1" ht="14.1" customHeight="1" x14ac:dyDescent="0.25">
      <c r="A13" s="7"/>
      <c r="B13" s="7"/>
      <c r="C13" s="7"/>
      <c r="D13" s="34" t="s">
        <v>138</v>
      </c>
      <c r="E13" s="13"/>
      <c r="F13" s="13"/>
      <c r="G13" s="40" t="s">
        <v>133</v>
      </c>
      <c r="H13" s="40"/>
      <c r="I13" s="40"/>
      <c r="J13" s="40"/>
      <c r="K13" s="5"/>
      <c r="L13" s="18">
        <f t="shared" ref="L13" si="13">L12-H12</f>
        <v>517.60899999999992</v>
      </c>
      <c r="M13" s="18">
        <f t="shared" ref="M13" si="14">M12-I12</f>
        <v>509.36599999999999</v>
      </c>
      <c r="N13" s="18">
        <f t="shared" ref="N13" si="15">N12-J12</f>
        <v>498.52800000000025</v>
      </c>
      <c r="O13" s="18">
        <f t="shared" ref="O13:U13" si="16">O12-K12</f>
        <v>477.26999999999953</v>
      </c>
      <c r="P13" s="18">
        <f t="shared" si="16"/>
        <v>457.70600000000013</v>
      </c>
      <c r="Q13" s="18">
        <f t="shared" si="16"/>
        <v>437.28200000000015</v>
      </c>
      <c r="R13" s="18">
        <f t="shared" si="16"/>
        <v>427.3090000000002</v>
      </c>
      <c r="S13" s="18">
        <f t="shared" si="16"/>
        <v>420.9350000000004</v>
      </c>
      <c r="T13" s="18">
        <f t="shared" si="16"/>
        <v>422.3779999999997</v>
      </c>
      <c r="U13" s="18">
        <f t="shared" si="16"/>
        <v>428.79399999999987</v>
      </c>
      <c r="V13" s="18">
        <f t="shared" ref="V13:AC13" si="17">V12-R12</f>
        <v>429.55400000000009</v>
      </c>
      <c r="W13" s="18">
        <f t="shared" si="17"/>
        <v>438.65300000000025</v>
      </c>
      <c r="X13" s="18">
        <f t="shared" si="17"/>
        <v>440.39699999999993</v>
      </c>
      <c r="Y13" s="18">
        <f t="shared" si="17"/>
        <v>435.99600000000009</v>
      </c>
      <c r="Z13" s="18">
        <f t="shared" si="17"/>
        <v>438.70699999999943</v>
      </c>
      <c r="AA13" s="18">
        <f t="shared" si="17"/>
        <v>559.71499999999924</v>
      </c>
      <c r="AB13" s="18">
        <f t="shared" si="17"/>
        <v>555.12800000000061</v>
      </c>
      <c r="AC13" s="18">
        <f t="shared" si="17"/>
        <v>545.88199999999961</v>
      </c>
      <c r="AF13" s="7"/>
    </row>
    <row r="14" spans="1:32" s="7" customFormat="1" ht="14.1" customHeight="1" x14ac:dyDescent="0.25">
      <c r="D14" s="34" t="s">
        <v>138</v>
      </c>
      <c r="E14" s="34"/>
      <c r="F14" s="13"/>
      <c r="G14" s="22" t="s">
        <v>136</v>
      </c>
      <c r="H14" s="22"/>
      <c r="I14" s="22"/>
      <c r="J14" s="22"/>
      <c r="K14" s="13"/>
      <c r="L14" s="36">
        <f>+IFERROR(L12/H12-1,"n.a.")</f>
        <v>0.13325388697610063</v>
      </c>
      <c r="M14" s="36">
        <f t="shared" ref="M14:AC14" si="18">+IFERROR(M12/I12-1,"n.a.")</f>
        <v>0.12670909490731752</v>
      </c>
      <c r="N14" s="36">
        <f t="shared" si="18"/>
        <v>0.12023239604762725</v>
      </c>
      <c r="O14" s="36">
        <f t="shared" si="18"/>
        <v>0.11164662336043052</v>
      </c>
      <c r="P14" s="36">
        <f t="shared" si="18"/>
        <v>0.10397704129790353</v>
      </c>
      <c r="Q14" s="36">
        <f t="shared" si="18"/>
        <v>9.6544522037475877E-2</v>
      </c>
      <c r="R14" s="36">
        <f t="shared" si="18"/>
        <v>9.1995346291780855E-2</v>
      </c>
      <c r="S14" s="36">
        <f t="shared" si="18"/>
        <v>8.8578789532284485E-2</v>
      </c>
      <c r="T14" s="36">
        <f t="shared" si="18"/>
        <v>8.6914472239730145E-2</v>
      </c>
      <c r="U14" s="36">
        <f t="shared" si="18"/>
        <v>8.6335312683978538E-2</v>
      </c>
      <c r="V14" s="36">
        <f t="shared" si="18"/>
        <v>8.4687789753060239E-2</v>
      </c>
      <c r="W14" s="36">
        <f t="shared" si="18"/>
        <v>8.4796111835380161E-2</v>
      </c>
      <c r="X14" s="36">
        <f t="shared" si="18"/>
        <v>8.3375756686529412E-2</v>
      </c>
      <c r="Y14" s="36">
        <f t="shared" si="18"/>
        <v>8.0808747293530825E-2</v>
      </c>
      <c r="Z14" s="36">
        <f t="shared" si="18"/>
        <v>7.9739377991882909E-2</v>
      </c>
      <c r="AA14" s="36">
        <f t="shared" si="18"/>
        <v>9.9740986887182581E-2</v>
      </c>
      <c r="AB14" s="36">
        <f t="shared" si="18"/>
        <v>9.7008425729300241E-2</v>
      </c>
      <c r="AC14" s="36">
        <f t="shared" si="18"/>
        <v>9.3610764615438935E-2</v>
      </c>
    </row>
    <row r="15" spans="1:32" s="20" customFormat="1" ht="14.1" customHeight="1" x14ac:dyDescent="0.25">
      <c r="A15" s="7"/>
      <c r="B15" s="7"/>
      <c r="C15" s="7"/>
      <c r="D15" s="19" t="s">
        <v>156</v>
      </c>
      <c r="E15" s="13"/>
      <c r="F15" s="13"/>
      <c r="G15" s="40" t="s">
        <v>133</v>
      </c>
      <c r="H15" s="5">
        <v>3818.5059999999999</v>
      </c>
      <c r="I15" s="5">
        <v>3945.462</v>
      </c>
      <c r="J15" s="5">
        <v>4092.049</v>
      </c>
      <c r="K15" s="5">
        <v>4214.8670000000002</v>
      </c>
      <c r="L15" s="5">
        <v>4332.4949999999999</v>
      </c>
      <c r="M15" s="5">
        <v>4458.2030000000004</v>
      </c>
      <c r="N15" s="5">
        <v>4596.1959999999999</v>
      </c>
      <c r="O15" s="5">
        <v>4704.1400000000003</v>
      </c>
      <c r="P15" s="5">
        <v>4799.3630000000003</v>
      </c>
      <c r="Q15" s="5">
        <v>4904.152</v>
      </c>
      <c r="R15" s="5">
        <v>5028.0010000000002</v>
      </c>
      <c r="S15" s="5">
        <v>5126.4440000000004</v>
      </c>
      <c r="T15" s="5">
        <v>5220.2950000000001</v>
      </c>
      <c r="U15" s="5">
        <v>5328.8890000000001</v>
      </c>
      <c r="V15" s="5">
        <v>5456.924</v>
      </c>
      <c r="W15" s="5">
        <v>5560.5219999999999</v>
      </c>
      <c r="X15" s="5">
        <v>5656.1310000000003</v>
      </c>
      <c r="Y15" s="5">
        <v>5767.6819999999998</v>
      </c>
      <c r="Z15" s="5">
        <v>5894.5941999999995</v>
      </c>
      <c r="AA15" s="5">
        <v>6079.4049999999997</v>
      </c>
      <c r="AB15" s="5">
        <v>6210.8689999999997</v>
      </c>
      <c r="AC15" s="5">
        <v>6315.3559999999998</v>
      </c>
    </row>
    <row r="16" spans="1:32" s="7" customFormat="1" ht="14.1" customHeight="1" x14ac:dyDescent="0.25">
      <c r="D16" s="19" t="s">
        <v>85</v>
      </c>
      <c r="E16" s="13"/>
      <c r="F16" s="13"/>
      <c r="G16" s="22" t="s">
        <v>136</v>
      </c>
      <c r="H16" s="22"/>
      <c r="I16" s="22"/>
      <c r="J16" s="22"/>
      <c r="K16" s="23"/>
      <c r="L16" s="217">
        <f t="shared" ref="L16:AC16" si="19">-SUM(I10:L10)/AVERAGE(I15:L15)</f>
        <v>6.4795431354825558E-2</v>
      </c>
      <c r="M16" s="217">
        <f t="shared" si="19"/>
        <v>6.6497465669771216E-2</v>
      </c>
      <c r="N16" s="217">
        <f t="shared" si="19"/>
        <v>6.8899242524654195E-2</v>
      </c>
      <c r="O16" s="217">
        <f t="shared" si="19"/>
        <v>7.1820770443524667E-2</v>
      </c>
      <c r="P16" s="217">
        <f t="shared" si="19"/>
        <v>7.3896284181261429E-2</v>
      </c>
      <c r="Q16" s="217">
        <f t="shared" si="19"/>
        <v>7.5429343242061825E-2</v>
      </c>
      <c r="R16" s="217">
        <f t="shared" si="19"/>
        <v>7.5498969522819287E-2</v>
      </c>
      <c r="S16" s="217">
        <f t="shared" si="19"/>
        <v>7.5813829819377204E-2</v>
      </c>
      <c r="T16" s="217">
        <f t="shared" si="19"/>
        <v>7.5690328643202021E-2</v>
      </c>
      <c r="U16" s="217">
        <f t="shared" si="19"/>
        <v>7.5539027481607193E-2</v>
      </c>
      <c r="V16" s="217">
        <f t="shared" si="19"/>
        <v>7.5254895859241236E-2</v>
      </c>
      <c r="W16" s="217">
        <f t="shared" si="19"/>
        <v>7.4391594792510479E-2</v>
      </c>
      <c r="X16" s="217">
        <f t="shared" si="19"/>
        <v>7.386808369570938E-2</v>
      </c>
      <c r="Y16" s="217">
        <f t="shared" si="19"/>
        <v>7.3725988368121401E-2</v>
      </c>
      <c r="Z16" s="217">
        <f t="shared" si="19"/>
        <v>7.369103620461398E-2</v>
      </c>
      <c r="AA16" s="217">
        <f t="shared" si="19"/>
        <v>7.4057351396298501E-2</v>
      </c>
      <c r="AB16" s="217">
        <f t="shared" si="19"/>
        <v>7.4076788700353086E-2</v>
      </c>
      <c r="AC16" s="217">
        <f t="shared" si="19"/>
        <v>7.4140709291958234E-2</v>
      </c>
    </row>
    <row r="17" spans="3:32" s="7" customFormat="1" ht="14.1" customHeight="1" x14ac:dyDescent="0.25">
      <c r="D17" s="19" t="s">
        <v>176</v>
      </c>
      <c r="E17" s="13"/>
      <c r="F17" s="13"/>
      <c r="G17" s="22" t="s">
        <v>136</v>
      </c>
      <c r="H17" s="22"/>
      <c r="I17" s="22"/>
      <c r="J17" s="22"/>
      <c r="K17" s="23"/>
      <c r="L17" s="217">
        <f t="shared" ref="L17:V17" si="20">-L10*4/L15</f>
        <v>6.9924604644667793E-2</v>
      </c>
      <c r="M17" s="217">
        <f t="shared" si="20"/>
        <v>7.0228296019719152E-2</v>
      </c>
      <c r="N17" s="217">
        <f t="shared" si="20"/>
        <v>7.1722789889726205E-2</v>
      </c>
      <c r="O17" s="217">
        <f t="shared" si="20"/>
        <v>7.5172082463532117E-2</v>
      </c>
      <c r="P17" s="217">
        <f t="shared" si="20"/>
        <v>7.8134535770684563E-2</v>
      </c>
      <c r="Q17" s="217">
        <f t="shared" si="20"/>
        <v>7.650252276030596E-2</v>
      </c>
      <c r="R17" s="217">
        <f t="shared" si="20"/>
        <v>7.2310248148319781E-2</v>
      </c>
      <c r="S17" s="217">
        <f t="shared" si="20"/>
        <v>7.6418663697486983E-2</v>
      </c>
      <c r="T17" s="217">
        <f t="shared" si="20"/>
        <v>7.7467652690125746E-2</v>
      </c>
      <c r="U17" s="217">
        <f t="shared" si="20"/>
        <v>7.5849956717056785E-2</v>
      </c>
      <c r="V17" s="217">
        <f t="shared" si="20"/>
        <v>7.1463703727594516E-2</v>
      </c>
      <c r="W17" s="217">
        <f t="shared" ref="W17:X17" si="21">-W10*4/W15</f>
        <v>7.2979479264716512E-2</v>
      </c>
      <c r="X17" s="217">
        <f t="shared" si="21"/>
        <v>7.5194156570984647E-2</v>
      </c>
      <c r="Y17" s="217">
        <f t="shared" ref="Y17:Z17" si="22">-Y10*4/Y15</f>
        <v>7.5146306609830432E-2</v>
      </c>
      <c r="Z17" s="217">
        <f t="shared" si="22"/>
        <v>7.1496015790196391E-2</v>
      </c>
      <c r="AA17" s="217">
        <f t="shared" ref="AA17:AB17" si="23">-AA10*4/AA15</f>
        <v>7.4450048976832439E-2</v>
      </c>
      <c r="AB17" s="217">
        <f t="shared" si="23"/>
        <v>7.5167581219310858E-2</v>
      </c>
      <c r="AC17" s="217">
        <f t="shared" ref="AC17" si="24">-AC10*4/AC15</f>
        <v>7.5301534862009356E-2</v>
      </c>
    </row>
    <row r="18" spans="3:32" s="24" customFormat="1" ht="14.1" customHeight="1" x14ac:dyDescent="0.25">
      <c r="G18" s="41"/>
      <c r="H18" s="41"/>
      <c r="I18" s="41"/>
      <c r="J18" s="41"/>
    </row>
    <row r="19" spans="3:32" s="7" customFormat="1" ht="14.1" customHeight="1" x14ac:dyDescent="0.25">
      <c r="C19" s="46" t="s">
        <v>9</v>
      </c>
      <c r="G19" s="41"/>
      <c r="H19" s="41"/>
      <c r="I19" s="41"/>
      <c r="J19" s="41"/>
    </row>
    <row r="20" spans="3:32" s="7" customFormat="1" ht="14.1" customHeight="1" x14ac:dyDescent="0.25">
      <c r="D20" s="33" t="s">
        <v>186</v>
      </c>
      <c r="E20" s="12"/>
      <c r="F20" s="12"/>
      <c r="G20" s="39"/>
      <c r="H20" s="41"/>
      <c r="I20" s="41"/>
      <c r="J20" s="41"/>
      <c r="K20" s="12"/>
      <c r="L20" s="12"/>
      <c r="M20" s="12"/>
      <c r="N20" s="12"/>
      <c r="O20" s="12"/>
      <c r="P20" s="12"/>
      <c r="Q20" s="12"/>
      <c r="R20" s="12"/>
      <c r="S20" s="12"/>
      <c r="T20" s="12"/>
      <c r="U20" s="12"/>
      <c r="V20" s="12"/>
      <c r="W20" s="12"/>
      <c r="X20" s="12"/>
      <c r="Y20" s="12"/>
      <c r="Z20" s="12"/>
      <c r="AA20" s="12"/>
      <c r="AB20" s="12"/>
      <c r="AC20" s="12"/>
    </row>
    <row r="21" spans="3:32" s="7" customFormat="1" ht="14.1" customHeight="1" x14ac:dyDescent="0.25">
      <c r="D21" s="13" t="s">
        <v>93</v>
      </c>
      <c r="E21" s="13"/>
      <c r="F21" s="13"/>
      <c r="G21" s="22" t="s">
        <v>135</v>
      </c>
      <c r="H21" s="25">
        <f t="shared" ref="H21:J21" si="25">H32*4*10^3/H15/12</f>
        <v>42.389178734649974</v>
      </c>
      <c r="I21" s="25">
        <f t="shared" si="25"/>
        <v>42.510695409899611</v>
      </c>
      <c r="J21" s="25">
        <f t="shared" si="25"/>
        <v>42.231654606286483</v>
      </c>
      <c r="K21" s="25">
        <f>K32*4*10^3/K15/12</f>
        <v>42.426645174489884</v>
      </c>
      <c r="L21" s="25">
        <f t="shared" ref="L21:V21" si="26">L32*4*10^3/L15/12</f>
        <v>43.613129770874906</v>
      </c>
      <c r="M21" s="25">
        <f t="shared" si="26"/>
        <v>43.518879692109124</v>
      </c>
      <c r="N21" s="25">
        <f t="shared" si="26"/>
        <v>43.368617584338587</v>
      </c>
      <c r="O21" s="25">
        <f t="shared" si="26"/>
        <v>43.313407622505565</v>
      </c>
      <c r="P21" s="25">
        <f t="shared" si="26"/>
        <v>44.692667200487506</v>
      </c>
      <c r="Q21" s="25">
        <f>Q32*4*10^3/Q15/12</f>
        <v>44.355000959730994</v>
      </c>
      <c r="R21" s="25">
        <f t="shared" si="26"/>
        <v>44.139808245861524</v>
      </c>
      <c r="S21" s="25">
        <f t="shared" si="26"/>
        <v>43.787987670725876</v>
      </c>
      <c r="T21" s="25">
        <f t="shared" si="26"/>
        <v>45.763569555615788</v>
      </c>
      <c r="U21" s="25">
        <f t="shared" si="26"/>
        <v>45.760507803158724</v>
      </c>
      <c r="V21" s="25">
        <f t="shared" si="26"/>
        <v>45.491501561441332</v>
      </c>
      <c r="W21" s="25">
        <f t="shared" ref="W21:X21" si="27">W32*4*10^3/W15/12</f>
        <v>45.248749427961378</v>
      </c>
      <c r="X21" s="25">
        <f t="shared" si="27"/>
        <v>46.967912636158296</v>
      </c>
      <c r="Y21" s="25">
        <f t="shared" ref="Y21:Z21" si="28">Y32*4*10^3/Y15/12</f>
        <v>46.615491861953096</v>
      </c>
      <c r="Z21" s="25">
        <f t="shared" si="28"/>
        <v>46.176772157332458</v>
      </c>
      <c r="AA21" s="25">
        <f t="shared" ref="AA21:AB21" si="29">AA32*4*10^3/AA15/12</f>
        <v>46.473846261818942</v>
      </c>
      <c r="AB21" s="25">
        <f t="shared" si="29"/>
        <v>48.259269355061264</v>
      </c>
      <c r="AC21" s="25">
        <f t="shared" ref="AC21" si="30">AC32*4*10^3/AC15/12</f>
        <v>48.200924856809337</v>
      </c>
    </row>
    <row r="22" spans="3:32" s="7" customFormat="1" ht="14.1" customHeight="1" x14ac:dyDescent="0.25">
      <c r="D22" s="34" t="s">
        <v>138</v>
      </c>
      <c r="E22" s="13"/>
      <c r="F22" s="19"/>
      <c r="G22" s="42" t="s">
        <v>136</v>
      </c>
      <c r="H22" s="218"/>
      <c r="I22" s="218"/>
      <c r="J22" s="218"/>
      <c r="K22" s="13"/>
      <c r="L22" s="36">
        <f t="shared" ref="L22" si="31">+IFERROR(L21/H21-1,"n.a.")</f>
        <v>2.887413893736146E-2</v>
      </c>
      <c r="M22" s="36">
        <f t="shared" ref="M22" si="32">+IFERROR(M21/I21-1,"n.a.")</f>
        <v>2.3716014816702602E-2</v>
      </c>
      <c r="N22" s="36">
        <f t="shared" ref="N22" si="33">+IFERROR(N21/J21-1,"n.a.")</f>
        <v>2.6922056183961596E-2</v>
      </c>
      <c r="O22" s="36">
        <f t="shared" ref="O22" si="34">+IFERROR(O21/K21-1,"n.a.")</f>
        <v>2.0901073944655568E-2</v>
      </c>
      <c r="P22" s="36">
        <f t="shared" ref="P22" si="35">+IFERROR(P21/L21-1,"n.a.")</f>
        <v>2.4752578759746013E-2</v>
      </c>
      <c r="Q22" s="36">
        <f t="shared" ref="Q22" si="36">+IFERROR(Q21/M21-1,"n.a.")</f>
        <v>1.9212839887821742E-2</v>
      </c>
      <c r="R22" s="36">
        <f t="shared" ref="R22" si="37">+IFERROR(R21/N21-1,"n.a.")</f>
        <v>1.7782228359555452E-2</v>
      </c>
      <c r="S22" s="36">
        <f t="shared" ref="S22" si="38">+IFERROR(S21/O21-1,"n.a.")</f>
        <v>1.0956885506595793E-2</v>
      </c>
      <c r="T22" s="36">
        <f t="shared" ref="T22" si="39">+IFERROR(T21/P21-1,"n.a.")</f>
        <v>2.3961477848800206E-2</v>
      </c>
      <c r="U22" s="36">
        <f t="shared" ref="U22" si="40">+IFERROR(U21/Q21-1,"n.a.")</f>
        <v>3.1687674738272831E-2</v>
      </c>
      <c r="V22" s="36">
        <f t="shared" ref="V22:AC22" si="41">+IFERROR(V21/R21-1,"n.a.")</f>
        <v>3.0622999267481799E-2</v>
      </c>
      <c r="W22" s="36">
        <f t="shared" si="41"/>
        <v>3.3359874133062295E-2</v>
      </c>
      <c r="X22" s="36">
        <f t="shared" si="41"/>
        <v>2.6316633344758866E-2</v>
      </c>
      <c r="Y22" s="36">
        <f t="shared" si="41"/>
        <v>1.8683884857050304E-2</v>
      </c>
      <c r="Z22" s="36">
        <f t="shared" si="41"/>
        <v>1.5063705799325922E-2</v>
      </c>
      <c r="AA22" s="36">
        <f t="shared" si="41"/>
        <v>2.7074711441649635E-2</v>
      </c>
      <c r="AB22" s="36">
        <f t="shared" si="41"/>
        <v>2.7494445599628659E-2</v>
      </c>
      <c r="AC22" s="36">
        <f t="shared" si="41"/>
        <v>3.4010860585818481E-2</v>
      </c>
    </row>
    <row r="23" spans="3:32" s="7" customFormat="1" ht="14.1" customHeight="1" x14ac:dyDescent="0.25">
      <c r="D23" s="13" t="s">
        <v>139</v>
      </c>
      <c r="E23" s="13"/>
      <c r="F23" s="13"/>
      <c r="G23" s="22" t="s">
        <v>135</v>
      </c>
      <c r="H23" s="25">
        <f t="shared" ref="H23:V23" si="42">H34*4*10^3/H15/12</f>
        <v>30.876997443502773</v>
      </c>
      <c r="I23" s="25">
        <f t="shared" si="42"/>
        <v>30.968658845698343</v>
      </c>
      <c r="J23" s="25">
        <f t="shared" si="42"/>
        <v>30.698882963848508</v>
      </c>
      <c r="K23" s="25">
        <f t="shared" si="42"/>
        <v>30.079794530487757</v>
      </c>
      <c r="L23" s="25">
        <f t="shared" si="42"/>
        <v>31.462933021272963</v>
      </c>
      <c r="M23" s="25">
        <f t="shared" si="42"/>
        <v>31.42947954590672</v>
      </c>
      <c r="N23" s="25">
        <f t="shared" si="42"/>
        <v>31.217989833331739</v>
      </c>
      <c r="O23" s="25">
        <f t="shared" si="42"/>
        <v>30.794576692020218</v>
      </c>
      <c r="P23" s="25">
        <f t="shared" si="42"/>
        <v>31.760395424698373</v>
      </c>
      <c r="Q23" s="25">
        <f t="shared" si="42"/>
        <v>31.619329906577121</v>
      </c>
      <c r="R23" s="25">
        <f t="shared" si="42"/>
        <v>31.728381385233082</v>
      </c>
      <c r="S23" s="25">
        <f t="shared" si="42"/>
        <v>31.485827863004712</v>
      </c>
      <c r="T23" s="25">
        <f t="shared" si="42"/>
        <v>33.123096172406598</v>
      </c>
      <c r="U23" s="25">
        <f t="shared" si="42"/>
        <v>33.194536422132266</v>
      </c>
      <c r="V23" s="25">
        <f t="shared" si="42"/>
        <v>33.192753524390909</v>
      </c>
      <c r="W23" s="25">
        <f t="shared" ref="W23:X23" si="43">W34*4*10^3/W15/12</f>
        <v>32.915974435493645</v>
      </c>
      <c r="X23" s="25">
        <f t="shared" si="43"/>
        <v>34.408149316202184</v>
      </c>
      <c r="Y23" s="25">
        <f t="shared" ref="Y23:Z23" si="44">Y34*4*10^3/Y15/12</f>
        <v>34.407294530685526</v>
      </c>
      <c r="Z23" s="25">
        <f t="shared" si="44"/>
        <v>34.409719558529297</v>
      </c>
      <c r="AA23" s="25">
        <f t="shared" ref="AA23:AB23" si="45">AA34*4*10^3/AA15/12</f>
        <v>34.073784084681535</v>
      </c>
      <c r="AB23" s="25">
        <f t="shared" si="45"/>
        <v>35.544999151219152</v>
      </c>
      <c r="AC23" s="25">
        <f t="shared" ref="AC23" si="46">AC34*4*10^3/AC15/12</f>
        <v>35.714006726883916</v>
      </c>
    </row>
    <row r="24" spans="3:32" s="7" customFormat="1" ht="14.1" customHeight="1" x14ac:dyDescent="0.25">
      <c r="D24" s="34" t="s">
        <v>138</v>
      </c>
      <c r="E24" s="13"/>
      <c r="F24" s="19"/>
      <c r="G24" s="42" t="s">
        <v>136</v>
      </c>
      <c r="H24" s="22"/>
      <c r="I24" s="22"/>
      <c r="J24" s="22"/>
      <c r="K24" s="13"/>
      <c r="L24" s="36">
        <f t="shared" ref="L24" si="47">+IFERROR(L23/H23-1,"n.a.")</f>
        <v>1.8976442863082976E-2</v>
      </c>
      <c r="M24" s="36">
        <f t="shared" ref="M24" si="48">+IFERROR(M23/I23-1,"n.a.")</f>
        <v>1.4880227862124062E-2</v>
      </c>
      <c r="N24" s="36">
        <f t="shared" ref="N24" si="49">+IFERROR(N23/J23-1,"n.a.")</f>
        <v>1.6909633816140524E-2</v>
      </c>
      <c r="O24" s="36">
        <f t="shared" ref="O24" si="50">+IFERROR(O23/K23-1,"n.a.")</f>
        <v>2.3762867156821299E-2</v>
      </c>
      <c r="P24" s="36">
        <f t="shared" ref="P24" si="51">+IFERROR(P23/L23-1,"n.a.")</f>
        <v>9.4543761455516684E-3</v>
      </c>
      <c r="Q24" s="36">
        <f t="shared" ref="Q24" si="52">+IFERROR(Q23/M23-1,"n.a.")</f>
        <v>6.0405187554284367E-3</v>
      </c>
      <c r="R24" s="36">
        <f t="shared" ref="R24" si="53">+IFERROR(R23/N23-1,"n.a.")</f>
        <v>1.6349276639086918E-2</v>
      </c>
      <c r="S24" s="36">
        <f t="shared" ref="S24" si="54">+IFERROR(S23/O23-1,"n.a.")</f>
        <v>2.2447172367322077E-2</v>
      </c>
      <c r="T24" s="36">
        <f t="shared" ref="T24" si="55">+IFERROR(T23/P23-1,"n.a.")</f>
        <v>4.2905660634455556E-2</v>
      </c>
      <c r="U24" s="36">
        <f t="shared" ref="U24" si="56">+IFERROR(U23/Q23-1,"n.a.")</f>
        <v>4.9817833591327521E-2</v>
      </c>
      <c r="V24" s="36">
        <f t="shared" ref="V24:AC24" si="57">+IFERROR(V23/R23-1,"n.a.")</f>
        <v>4.6153383035145046E-2</v>
      </c>
      <c r="W24" s="36">
        <f t="shared" si="57"/>
        <v>4.5421914224759163E-2</v>
      </c>
      <c r="X24" s="36">
        <f t="shared" si="57"/>
        <v>3.8796286950557146E-2</v>
      </c>
      <c r="Y24" s="36">
        <f t="shared" si="57"/>
        <v>3.6534871074284991E-2</v>
      </c>
      <c r="Z24" s="36">
        <f t="shared" si="57"/>
        <v>3.6663605905551844E-2</v>
      </c>
      <c r="AA24" s="36">
        <f t="shared" si="57"/>
        <v>3.5174703743219959E-2</v>
      </c>
      <c r="AB24" s="36">
        <f t="shared" si="57"/>
        <v>3.3040133154782714E-2</v>
      </c>
      <c r="AC24" s="36">
        <f t="shared" si="57"/>
        <v>3.7977766459755369E-2</v>
      </c>
    </row>
    <row r="25" spans="3:32" s="7" customFormat="1" ht="14.1" customHeight="1" x14ac:dyDescent="0.25">
      <c r="D25" s="13" t="s">
        <v>400</v>
      </c>
      <c r="E25" s="13"/>
      <c r="F25" s="13"/>
      <c r="G25" s="22" t="s">
        <v>135</v>
      </c>
      <c r="H25" s="25"/>
      <c r="I25" s="25"/>
      <c r="J25" s="25"/>
      <c r="K25" s="25"/>
      <c r="L25" s="25">
        <f t="shared" ref="L25:AC25" si="58">+SUM(I32:L32)*1000/12/AVERAGE(I15:L15)</f>
        <v>42.708476975775859</v>
      </c>
      <c r="M25" s="25">
        <f t="shared" si="58"/>
        <v>42.965429757235896</v>
      </c>
      <c r="N25" s="25">
        <f t="shared" si="58"/>
        <v>43.241298413266705</v>
      </c>
      <c r="O25" s="25">
        <f t="shared" si="58"/>
        <v>43.449847403231161</v>
      </c>
      <c r="P25" s="25">
        <f t="shared" si="58"/>
        <v>43.73314038048769</v>
      </c>
      <c r="Q25" s="25">
        <f t="shared" si="58"/>
        <v>43.943882742503071</v>
      </c>
      <c r="R25" s="25">
        <f t="shared" si="58"/>
        <v>44.130608883658638</v>
      </c>
      <c r="S25" s="25">
        <f t="shared" si="58"/>
        <v>44.235745598574404</v>
      </c>
      <c r="T25" s="25">
        <f t="shared" si="58"/>
        <v>44.520907092294124</v>
      </c>
      <c r="U25" s="25">
        <f t="shared" si="58"/>
        <v>44.879265691375487</v>
      </c>
      <c r="V25" s="25">
        <f t="shared" si="58"/>
        <v>45.213296213979888</v>
      </c>
      <c r="W25" s="25">
        <f t="shared" si="58"/>
        <v>45.561236657434819</v>
      </c>
      <c r="X25" s="25">
        <f t="shared" si="58"/>
        <v>45.874842695662679</v>
      </c>
      <c r="Y25" s="25">
        <f t="shared" si="58"/>
        <v>46.092348621498168</v>
      </c>
      <c r="Z25" s="25">
        <f t="shared" si="58"/>
        <v>46.257409634363484</v>
      </c>
      <c r="AA25" s="25">
        <f t="shared" si="58"/>
        <v>46.553355388785739</v>
      </c>
      <c r="AB25" s="25">
        <f t="shared" si="58"/>
        <v>46.897803808798621</v>
      </c>
      <c r="AC25" s="25">
        <f t="shared" si="58"/>
        <v>47.300165794673298</v>
      </c>
    </row>
    <row r="26" spans="3:32" s="20" customFormat="1" ht="14.1" customHeight="1" x14ac:dyDescent="0.25">
      <c r="D26" s="13" t="s">
        <v>236</v>
      </c>
      <c r="E26" s="13"/>
      <c r="F26" s="13"/>
      <c r="G26" s="22" t="s">
        <v>134</v>
      </c>
      <c r="H26" s="17"/>
      <c r="I26" s="17"/>
      <c r="J26" s="17"/>
      <c r="K26" s="17"/>
      <c r="L26" s="17">
        <f t="shared" ref="L26:Z26" si="59">+L12*L25*12/1000</f>
        <v>2256.0279752528704</v>
      </c>
      <c r="M26" s="17">
        <f t="shared" si="59"/>
        <v>2335.255319548095</v>
      </c>
      <c r="N26" s="17">
        <f t="shared" si="59"/>
        <v>2410.2170462062286</v>
      </c>
      <c r="O26" s="17">
        <f t="shared" si="59"/>
        <v>2477.734673944231</v>
      </c>
      <c r="P26" s="17">
        <f t="shared" si="59"/>
        <v>2550.3577332916184</v>
      </c>
      <c r="Q26" s="17">
        <f t="shared" si="59"/>
        <v>2619.0265842661038</v>
      </c>
      <c r="R26" s="17">
        <f t="shared" si="59"/>
        <v>2686.0749995274664</v>
      </c>
      <c r="S26" s="17">
        <f t="shared" si="59"/>
        <v>2745.9951303034145</v>
      </c>
      <c r="T26" s="17">
        <f t="shared" si="59"/>
        <v>2821.9532439543541</v>
      </c>
      <c r="U26" s="17">
        <f t="shared" si="59"/>
        <v>2905.7023126420977</v>
      </c>
      <c r="V26" s="17">
        <f t="shared" si="59"/>
        <v>2985.0329974982665</v>
      </c>
      <c r="W26" s="17">
        <f t="shared" si="59"/>
        <v>3068.1036999837256</v>
      </c>
      <c r="X26" s="17">
        <f t="shared" si="59"/>
        <v>3150.2100339640101</v>
      </c>
      <c r="Y26" s="17">
        <f t="shared" si="59"/>
        <v>3225.3961672332193</v>
      </c>
      <c r="Z26" s="17">
        <f t="shared" si="59"/>
        <v>3297.4879403499353</v>
      </c>
      <c r="AA26" s="17">
        <f>+AA12*AA25*12/1000</f>
        <v>3447.5925293562273</v>
      </c>
      <c r="AB26" s="17">
        <f>+AB12*AB25*12/1000</f>
        <v>3532.8678382813705</v>
      </c>
      <c r="AC26" s="17">
        <f>+AC12*AC25*12/1000</f>
        <v>3619.7590862366078</v>
      </c>
    </row>
    <row r="27" spans="3:32" s="7" customFormat="1" ht="14.1" customHeight="1" x14ac:dyDescent="0.25">
      <c r="D27" s="34" t="s">
        <v>138</v>
      </c>
      <c r="E27" s="13"/>
      <c r="F27" s="13"/>
      <c r="G27" s="42" t="s">
        <v>136</v>
      </c>
      <c r="H27" s="22"/>
      <c r="I27" s="22"/>
      <c r="J27" s="22"/>
      <c r="K27" s="13"/>
      <c r="L27" s="36" t="str">
        <f t="shared" ref="L27" si="60">+IFERROR(L26/H26-1,"n.a.")</f>
        <v>n.a.</v>
      </c>
      <c r="M27" s="36" t="str">
        <f t="shared" ref="M27" si="61">+IFERROR(M26/I26-1,"n.a.")</f>
        <v>n.a.</v>
      </c>
      <c r="N27" s="36" t="str">
        <f t="shared" ref="N27" si="62">+IFERROR(N26/J26-1,"n.a.")</f>
        <v>n.a.</v>
      </c>
      <c r="O27" s="36" t="str">
        <f>+IFERROR(O26/K26-1,"n.a.")</f>
        <v>n.a.</v>
      </c>
      <c r="P27" s="36">
        <f>+IFERROR(P26/L26-1,"n.a.")</f>
        <v>0.1304637004803797</v>
      </c>
      <c r="Q27" s="36">
        <f t="shared" ref="Q27" si="63">+IFERROR(Q26/M26-1,"n.a.")</f>
        <v>0.1215161624266945</v>
      </c>
      <c r="R27" s="36">
        <f t="shared" ref="R27" si="64">+IFERROR(R26/N26-1,"n.a.")</f>
        <v>0.11445357328106542</v>
      </c>
      <c r="S27" s="36">
        <f t="shared" ref="S27" si="65">+IFERROR(S26/O26-1,"n.a.")</f>
        <v>0.10826843534951536</v>
      </c>
      <c r="T27" s="36">
        <f t="shared" ref="T27" si="66">+IFERROR(T26/P26-1,"n.a.")</f>
        <v>0.10649310373890208</v>
      </c>
      <c r="U27" s="36">
        <f t="shared" ref="U27" si="67">+IFERROR(U26/Q26-1,"n.a.")</f>
        <v>0.1094588844947999</v>
      </c>
      <c r="V27" s="36">
        <f t="shared" ref="V27:AC27" si="68">+IFERROR(V26/R26-1,"n.a.")</f>
        <v>0.11129919977044311</v>
      </c>
      <c r="W27" s="36">
        <f t="shared" si="68"/>
        <v>0.11730121664298809</v>
      </c>
      <c r="X27" s="36">
        <f t="shared" si="68"/>
        <v>0.11632254741034465</v>
      </c>
      <c r="Y27" s="36">
        <f t="shared" si="68"/>
        <v>0.11002292051742568</v>
      </c>
      <c r="Z27" s="36">
        <f t="shared" si="68"/>
        <v>0.10467386562009029</v>
      </c>
      <c r="AA27" s="36">
        <f t="shared" si="68"/>
        <v>0.1236883972906504</v>
      </c>
      <c r="AB27" s="36">
        <f t="shared" si="68"/>
        <v>0.12147056868962158</v>
      </c>
      <c r="AC27" s="36">
        <f t="shared" si="68"/>
        <v>0.12226805593983125</v>
      </c>
    </row>
    <row r="28" spans="3:32" s="20" customFormat="1" ht="14.1" customHeight="1" x14ac:dyDescent="0.25">
      <c r="D28" s="13" t="s">
        <v>508</v>
      </c>
      <c r="E28" s="13"/>
      <c r="F28" s="13"/>
      <c r="G28" s="22" t="s">
        <v>134</v>
      </c>
      <c r="H28" s="17"/>
      <c r="I28" s="17"/>
      <c r="J28" s="17"/>
      <c r="K28" s="17"/>
      <c r="L28" s="17">
        <f t="shared" ref="L28:AA28" si="69">+L12*L21*12/1000</f>
        <v>2303.8152567986808</v>
      </c>
      <c r="M28" s="17">
        <f t="shared" si="69"/>
        <v>2365.3364082703274</v>
      </c>
      <c r="N28" s="17">
        <f t="shared" si="69"/>
        <v>2417.3136609631097</v>
      </c>
      <c r="O28" s="17">
        <f t="shared" si="69"/>
        <v>2469.9541730722294</v>
      </c>
      <c r="P28" s="17">
        <f t="shared" si="69"/>
        <v>2606.3138485944905</v>
      </c>
      <c r="Q28" s="17">
        <f t="shared" si="69"/>
        <v>2643.5289603193378</v>
      </c>
      <c r="R28" s="17">
        <f t="shared" si="69"/>
        <v>2686.6349323597988</v>
      </c>
      <c r="S28" s="17">
        <f t="shared" si="69"/>
        <v>2718.1999372352452</v>
      </c>
      <c r="T28" s="17">
        <f t="shared" si="69"/>
        <v>2900.7192799257509</v>
      </c>
      <c r="U28" s="17">
        <f t="shared" si="69"/>
        <v>2962.7582203705124</v>
      </c>
      <c r="V28" s="17">
        <f t="shared" si="69"/>
        <v>3003.4004294661245</v>
      </c>
      <c r="W28" s="17">
        <f t="shared" si="69"/>
        <v>3047.0607412037934</v>
      </c>
      <c r="X28" s="17">
        <f t="shared" si="69"/>
        <v>3225.2707795063443</v>
      </c>
      <c r="Y28" s="17">
        <f t="shared" si="69"/>
        <v>3262.0040696973242</v>
      </c>
      <c r="Z28" s="17">
        <f t="shared" si="69"/>
        <v>3291.739648127093</v>
      </c>
      <c r="AA28" s="17">
        <f t="shared" si="69"/>
        <v>3441.7043378422727</v>
      </c>
      <c r="AB28" s="17">
        <f>+AB12*AB21*12/1000</f>
        <v>3635.4286716399911</v>
      </c>
      <c r="AC28" s="17">
        <f>+AC12*AC21*12/1000</f>
        <v>3688.6918424943901</v>
      </c>
    </row>
    <row r="29" spans="3:32" s="7" customFormat="1" ht="14.1" customHeight="1" x14ac:dyDescent="0.25">
      <c r="D29" s="34" t="s">
        <v>138</v>
      </c>
      <c r="E29" s="13"/>
      <c r="F29" s="13"/>
      <c r="G29" s="42" t="s">
        <v>136</v>
      </c>
      <c r="H29" s="22"/>
      <c r="I29" s="22"/>
      <c r="J29" s="22"/>
      <c r="K29" s="13"/>
      <c r="L29" s="36" t="str">
        <f t="shared" ref="L29:N29" si="70">+IFERROR(L28/H28-1,"n.a.")</f>
        <v>n.a.</v>
      </c>
      <c r="M29" s="36" t="str">
        <f t="shared" si="70"/>
        <v>n.a.</v>
      </c>
      <c r="N29" s="36" t="str">
        <f t="shared" si="70"/>
        <v>n.a.</v>
      </c>
      <c r="O29" s="36" t="str">
        <f>+IFERROR(O28/K28-1,"n.a.")</f>
        <v>n.a.</v>
      </c>
      <c r="P29" s="36">
        <f>+IFERROR(P28/L28-1,"n.a.")</f>
        <v>0.13130331996158118</v>
      </c>
      <c r="Q29" s="36">
        <f t="shared" ref="Q29:AC29" si="71">+IFERROR(Q28/M28-1,"n.a.")</f>
        <v>0.11761225636924988</v>
      </c>
      <c r="R29" s="36">
        <f t="shared" si="71"/>
        <v>0.11141345690711302</v>
      </c>
      <c r="S29" s="36">
        <f t="shared" si="71"/>
        <v>0.1005062226940987</v>
      </c>
      <c r="T29" s="36">
        <f t="shared" si="71"/>
        <v>0.11295854928984261</v>
      </c>
      <c r="U29" s="36">
        <f t="shared" si="71"/>
        <v>0.12075875272900793</v>
      </c>
      <c r="V29" s="36">
        <f t="shared" si="71"/>
        <v>0.11790418314411455</v>
      </c>
      <c r="W29" s="36">
        <f t="shared" si="71"/>
        <v>0.12098477358624371</v>
      </c>
      <c r="X29" s="36">
        <f t="shared" si="71"/>
        <v>0.11188655924984947</v>
      </c>
      <c r="Y29" s="36">
        <f t="shared" si="71"/>
        <v>0.10100245348045611</v>
      </c>
      <c r="Z29" s="36">
        <f t="shared" si="71"/>
        <v>9.600425432189974E-2</v>
      </c>
      <c r="AA29" s="36">
        <f t="shared" si="71"/>
        <v>0.12951615676770811</v>
      </c>
      <c r="AB29" s="36">
        <f t="shared" si="71"/>
        <v>0.12717006421284882</v>
      </c>
      <c r="AC29" s="36">
        <f t="shared" si="71"/>
        <v>0.13080540786592509</v>
      </c>
    </row>
    <row r="30" spans="3:32" s="7" customFormat="1" ht="14.1" customHeight="1" x14ac:dyDescent="0.25">
      <c r="D30" s="99"/>
      <c r="F30" s="32"/>
      <c r="G30" s="100"/>
      <c r="H30" s="41"/>
      <c r="I30" s="41"/>
      <c r="J30" s="41"/>
      <c r="M30" s="101"/>
      <c r="N30" s="101"/>
      <c r="O30" s="101"/>
      <c r="P30" s="101"/>
      <c r="Q30" s="101"/>
      <c r="R30" s="101"/>
      <c r="S30" s="101"/>
      <c r="T30" s="101"/>
      <c r="U30" s="101"/>
      <c r="V30" s="101"/>
      <c r="W30" s="101"/>
      <c r="X30" s="101"/>
      <c r="Y30" s="101"/>
      <c r="Z30" s="101"/>
      <c r="AA30" s="101"/>
      <c r="AB30" s="101"/>
      <c r="AC30" s="101"/>
    </row>
    <row r="31" spans="3:32" s="7" customFormat="1" ht="14.1" customHeight="1" x14ac:dyDescent="0.25">
      <c r="D31" s="33" t="s">
        <v>143</v>
      </c>
      <c r="E31" s="12"/>
      <c r="F31" s="12"/>
      <c r="G31" s="39"/>
      <c r="H31" s="39"/>
      <c r="I31" s="39"/>
      <c r="J31" s="39"/>
      <c r="K31" s="12"/>
      <c r="L31" s="219"/>
      <c r="M31" s="219"/>
      <c r="N31" s="219"/>
      <c r="O31" s="12"/>
      <c r="P31" s="12"/>
      <c r="Q31" s="12"/>
      <c r="R31" s="12"/>
      <c r="S31" s="12"/>
      <c r="T31" s="12"/>
      <c r="U31" s="12"/>
      <c r="V31" s="12"/>
      <c r="W31" s="12"/>
      <c r="X31" s="12"/>
      <c r="Y31" s="12"/>
      <c r="Z31" s="12"/>
      <c r="AA31" s="12"/>
      <c r="AB31" s="12"/>
      <c r="AC31" s="12"/>
    </row>
    <row r="32" spans="3:32" s="20" customFormat="1" ht="14.1" customHeight="1" x14ac:dyDescent="0.25">
      <c r="D32" s="13" t="s">
        <v>158</v>
      </c>
      <c r="E32" s="13"/>
      <c r="F32" s="13"/>
      <c r="G32" s="22" t="s">
        <v>134</v>
      </c>
      <c r="H32" s="5">
        <v>485.59</v>
      </c>
      <c r="I32" s="5">
        <v>503.173</v>
      </c>
      <c r="J32" s="5">
        <v>518.44200000000001</v>
      </c>
      <c r="K32" s="5">
        <v>536.46799999999996</v>
      </c>
      <c r="L32" s="5">
        <v>566.86099999999999</v>
      </c>
      <c r="M32" s="5">
        <v>582.048</v>
      </c>
      <c r="N32" s="5">
        <v>597.99199999999996</v>
      </c>
      <c r="O32" s="5">
        <v>611.25699999999995</v>
      </c>
      <c r="P32" s="5">
        <v>643.48900000000003</v>
      </c>
      <c r="Q32" s="5">
        <v>652.57100000000003</v>
      </c>
      <c r="R32" s="5">
        <v>665.80499999999995</v>
      </c>
      <c r="S32" s="5">
        <v>673.43</v>
      </c>
      <c r="T32" s="5">
        <v>716.69799999999998</v>
      </c>
      <c r="U32" s="5">
        <v>731.55799999999999</v>
      </c>
      <c r="V32" s="5">
        <v>744.73099999999999</v>
      </c>
      <c r="W32" s="5">
        <v>754.82</v>
      </c>
      <c r="X32" s="5">
        <v>796.97</v>
      </c>
      <c r="Y32" s="5">
        <v>806.59</v>
      </c>
      <c r="Z32" s="5">
        <v>816.58</v>
      </c>
      <c r="AA32" s="5">
        <v>847.6</v>
      </c>
      <c r="AB32" s="5">
        <v>899.19600000000003</v>
      </c>
      <c r="AC32" s="5">
        <v>913.21799999999996</v>
      </c>
      <c r="AF32" s="231"/>
    </row>
    <row r="33" spans="3:34" s="7" customFormat="1" ht="14.1" customHeight="1" x14ac:dyDescent="0.25">
      <c r="D33" s="34" t="s">
        <v>138</v>
      </c>
      <c r="E33" s="19"/>
      <c r="F33" s="19"/>
      <c r="G33" s="42" t="s">
        <v>136</v>
      </c>
      <c r="H33" s="22"/>
      <c r="I33" s="22"/>
      <c r="J33" s="22"/>
      <c r="K33" s="13"/>
      <c r="L33" s="36">
        <f t="shared" ref="L33:N33" si="72">+IFERROR(L32/H32-1,"n.a.")</f>
        <v>0.16736547292983794</v>
      </c>
      <c r="M33" s="36">
        <f t="shared" si="72"/>
        <v>0.15675523130215652</v>
      </c>
      <c r="N33" s="36">
        <f t="shared" si="72"/>
        <v>0.15344050057672787</v>
      </c>
      <c r="O33" s="36">
        <f>+IFERROR(O32/K32-1,"n.a.")</f>
        <v>0.13940999276750898</v>
      </c>
      <c r="P33" s="36">
        <f>+IFERROR(P32/L32-1,"n.a.")</f>
        <v>0.13517952372803932</v>
      </c>
      <c r="Q33" s="36">
        <f t="shared" ref="Q33" si="73">+IFERROR(Q32/M32-1,"n.a.")</f>
        <v>0.12116354664907369</v>
      </c>
      <c r="R33" s="36">
        <f t="shared" ref="R33" si="74">+IFERROR(R32/N32-1,"n.a.")</f>
        <v>0.11340118262451671</v>
      </c>
      <c r="S33" s="36">
        <f t="shared" ref="S33" si="75">+IFERROR(S32/O32-1,"n.a.")</f>
        <v>0.10171335461189002</v>
      </c>
      <c r="T33" s="36">
        <f t="shared" ref="T33" si="76">+IFERROR(T32/P32-1,"n.a.")</f>
        <v>0.1137688445334728</v>
      </c>
      <c r="U33" s="36">
        <f t="shared" ref="U33" si="77">+IFERROR(U32/Q32-1,"n.a.")</f>
        <v>0.12103970295952471</v>
      </c>
      <c r="V33" s="36">
        <f t="shared" ref="V33:AC33" si="78">+IFERROR(V32/R32-1,"n.a.")</f>
        <v>0.11854221581393953</v>
      </c>
      <c r="W33" s="36">
        <f t="shared" si="78"/>
        <v>0.12085888659548893</v>
      </c>
      <c r="X33" s="36">
        <f t="shared" si="78"/>
        <v>0.11200254500500906</v>
      </c>
      <c r="Y33" s="36">
        <f t="shared" si="78"/>
        <v>0.10256466336230363</v>
      </c>
      <c r="Z33" s="36">
        <f t="shared" si="78"/>
        <v>9.6476445857631932E-2</v>
      </c>
      <c r="AA33" s="36">
        <f t="shared" si="78"/>
        <v>0.12291672186746494</v>
      </c>
      <c r="AB33" s="36">
        <f t="shared" si="78"/>
        <v>0.12826831624778845</v>
      </c>
      <c r="AC33" s="36">
        <f t="shared" si="78"/>
        <v>0.13219603516036638</v>
      </c>
    </row>
    <row r="34" spans="3:34" s="20" customFormat="1" ht="14.1" customHeight="1" x14ac:dyDescent="0.25">
      <c r="D34" s="13" t="s">
        <v>10</v>
      </c>
      <c r="E34" s="13"/>
      <c r="F34" s="13"/>
      <c r="G34" s="22" t="s">
        <v>134</v>
      </c>
      <c r="H34" s="5">
        <v>353.71199999999999</v>
      </c>
      <c r="I34" s="5">
        <v>366.55700000000002</v>
      </c>
      <c r="J34" s="5">
        <v>376.86399999999998</v>
      </c>
      <c r="K34" s="5">
        <v>380.34699999999998</v>
      </c>
      <c r="L34" s="5">
        <v>408.93900000000002</v>
      </c>
      <c r="M34" s="5">
        <v>420.35700000000003</v>
      </c>
      <c r="N34" s="5">
        <v>430.452</v>
      </c>
      <c r="O34" s="5">
        <v>434.58600000000001</v>
      </c>
      <c r="P34" s="5">
        <v>457.28899999999999</v>
      </c>
      <c r="Q34" s="5">
        <v>465.19799999999998</v>
      </c>
      <c r="R34" s="5">
        <v>478.59100000000001</v>
      </c>
      <c r="S34" s="5">
        <v>484.23099999999999</v>
      </c>
      <c r="T34" s="5">
        <v>518.73699999999997</v>
      </c>
      <c r="U34" s="5">
        <v>530.66999999999996</v>
      </c>
      <c r="V34" s="5">
        <v>543.39099999999996</v>
      </c>
      <c r="W34" s="5">
        <v>549.09</v>
      </c>
      <c r="X34" s="5">
        <v>583.851</v>
      </c>
      <c r="Y34" s="5">
        <v>595.351</v>
      </c>
      <c r="Z34" s="5">
        <v>608.49400000000003</v>
      </c>
      <c r="AA34" s="5">
        <v>621.44500000000005</v>
      </c>
      <c r="AB34" s="5">
        <v>662.29600000000005</v>
      </c>
      <c r="AC34" s="5">
        <v>676.64</v>
      </c>
      <c r="AE34" s="300"/>
      <c r="AF34" s="231"/>
    </row>
    <row r="35" spans="3:34" s="7" customFormat="1" ht="14.1" customHeight="1" x14ac:dyDescent="0.25">
      <c r="D35" s="34" t="s">
        <v>140</v>
      </c>
      <c r="E35" s="13"/>
      <c r="F35" s="13"/>
      <c r="G35" s="42" t="s">
        <v>136</v>
      </c>
      <c r="H35" s="45">
        <f t="shared" ref="H35:K35" si="79">+IFERROR(H34/H32,"n.a.")</f>
        <v>0.72841697728536425</v>
      </c>
      <c r="I35" s="45">
        <f t="shared" si="79"/>
        <v>0.7284909961385051</v>
      </c>
      <c r="J35" s="45">
        <f t="shared" si="79"/>
        <v>0.72691641495094916</v>
      </c>
      <c r="K35" s="45">
        <f t="shared" si="79"/>
        <v>0.70898357404355905</v>
      </c>
      <c r="L35" s="45">
        <f t="shared" ref="L35:W35" si="80">+IFERROR(L34/L32,"n.a.")</f>
        <v>0.72140965774678456</v>
      </c>
      <c r="M35" s="51">
        <f t="shared" si="80"/>
        <v>0.72220332343724236</v>
      </c>
      <c r="N35" s="51">
        <f t="shared" si="80"/>
        <v>0.71982902781308111</v>
      </c>
      <c r="O35" s="51">
        <f t="shared" si="80"/>
        <v>0.71097099910512285</v>
      </c>
      <c r="P35" s="51">
        <f t="shared" si="80"/>
        <v>0.71063996431951437</v>
      </c>
      <c r="Q35" s="51">
        <f t="shared" si="80"/>
        <v>0.71286955748876357</v>
      </c>
      <c r="R35" s="51">
        <f t="shared" si="80"/>
        <v>0.71881556912309164</v>
      </c>
      <c r="S35" s="51">
        <f t="shared" si="80"/>
        <v>0.71905172029758113</v>
      </c>
      <c r="T35" s="51">
        <f t="shared" si="80"/>
        <v>0.72378742510792549</v>
      </c>
      <c r="U35" s="51">
        <f t="shared" si="80"/>
        <v>0.72539702935379013</v>
      </c>
      <c r="V35" s="51">
        <f t="shared" si="80"/>
        <v>0.7296473491770854</v>
      </c>
      <c r="W35" s="51">
        <f t="shared" si="80"/>
        <v>0.72744495376381124</v>
      </c>
      <c r="X35" s="51">
        <f t="shared" ref="X35:Y35" si="81">+IFERROR(X34/X32,"n.a.")</f>
        <v>0.73258842867360119</v>
      </c>
      <c r="Y35" s="51">
        <f t="shared" si="81"/>
        <v>0.73810858056757456</v>
      </c>
      <c r="Z35" s="51">
        <f t="shared" ref="Z35" si="82">+IFERROR(Z34/Z32,"n.a.")</f>
        <v>0.74517377354331482</v>
      </c>
      <c r="AA35" s="51">
        <f t="shared" ref="AA35:AB35" si="83">+IFERROR(AA34/AA32,"n.a.")</f>
        <v>0.73318192543652672</v>
      </c>
      <c r="AB35" s="51">
        <f t="shared" si="83"/>
        <v>0.73654242234173639</v>
      </c>
      <c r="AC35" s="51">
        <f t="shared" ref="AC35" si="84">+IFERROR(AC34/AC32,"n.a.")</f>
        <v>0.74094027931994333</v>
      </c>
    </row>
    <row r="36" spans="3:34" s="7" customFormat="1" ht="14.1" customHeight="1" x14ac:dyDescent="0.25">
      <c r="D36" s="13" t="s">
        <v>237</v>
      </c>
      <c r="E36" s="13"/>
      <c r="F36" s="13"/>
      <c r="G36" s="22" t="s">
        <v>134</v>
      </c>
      <c r="H36" s="22"/>
      <c r="I36" s="22"/>
      <c r="J36" s="22"/>
      <c r="K36" s="13"/>
      <c r="L36" s="44">
        <v>-20.100000000000001</v>
      </c>
      <c r="M36" s="44">
        <v>-22.9</v>
      </c>
      <c r="N36" s="44">
        <v>-24.3</v>
      </c>
      <c r="O36" s="44">
        <v>-26.8</v>
      </c>
      <c r="P36" s="44">
        <v>-28.7</v>
      </c>
      <c r="Q36" s="44">
        <v>-28.8</v>
      </c>
      <c r="R36" s="44">
        <v>-28.8</v>
      </c>
      <c r="S36" s="44">
        <v>-31.5</v>
      </c>
      <c r="T36" s="44">
        <v>-34.5</v>
      </c>
      <c r="U36" s="44">
        <v>-37.5</v>
      </c>
      <c r="V36" s="44">
        <v>-37.1</v>
      </c>
      <c r="W36" s="44">
        <v>-45.87</v>
      </c>
      <c r="X36" s="44">
        <v>-47.6</v>
      </c>
      <c r="Y36" s="44">
        <v>-48.3</v>
      </c>
      <c r="Z36" s="44">
        <v>-45.2</v>
      </c>
      <c r="AA36" s="44">
        <v>-50.32</v>
      </c>
      <c r="AB36" s="44">
        <v>-48.639000000000003</v>
      </c>
      <c r="AC36" s="44">
        <v>-49.451999999999998</v>
      </c>
      <c r="AE36" s="299"/>
      <c r="AF36" s="231"/>
      <c r="AG36" s="20"/>
    </row>
    <row r="37" spans="3:34" s="7" customFormat="1" ht="14.1" customHeight="1" x14ac:dyDescent="0.25">
      <c r="D37" s="34" t="s">
        <v>270</v>
      </c>
      <c r="E37" s="13"/>
      <c r="F37" s="13"/>
      <c r="G37" s="42" t="s">
        <v>136</v>
      </c>
      <c r="H37" s="22"/>
      <c r="I37" s="22"/>
      <c r="J37" s="22"/>
      <c r="K37" s="13"/>
      <c r="L37" s="45">
        <f t="shared" ref="L37:W37" si="85">+IFERROR(-L36/L32,"n.a.")</f>
        <v>3.5458428080252478E-2</v>
      </c>
      <c r="M37" s="51">
        <f t="shared" si="85"/>
        <v>3.9343834185496723E-2</v>
      </c>
      <c r="N37" s="51">
        <f t="shared" si="85"/>
        <v>4.063599513036964E-2</v>
      </c>
      <c r="O37" s="51">
        <f t="shared" si="85"/>
        <v>4.384407867721761E-2</v>
      </c>
      <c r="P37" s="51">
        <f t="shared" si="85"/>
        <v>4.4600607003383114E-2</v>
      </c>
      <c r="Q37" s="51">
        <f t="shared" si="85"/>
        <v>4.4133128808972508E-2</v>
      </c>
      <c r="R37" s="51">
        <f t="shared" si="85"/>
        <v>4.3255908261427903E-2</v>
      </c>
      <c r="S37" s="51">
        <f t="shared" si="85"/>
        <v>4.6775462928589466E-2</v>
      </c>
      <c r="T37" s="51">
        <f t="shared" si="85"/>
        <v>4.81374302704905E-2</v>
      </c>
      <c r="U37" s="51">
        <f t="shared" si="85"/>
        <v>5.1260460551316507E-2</v>
      </c>
      <c r="V37" s="51">
        <f t="shared" si="85"/>
        <v>4.9816645204778638E-2</v>
      </c>
      <c r="W37" s="51">
        <f t="shared" si="85"/>
        <v>6.0769454969396668E-2</v>
      </c>
      <c r="X37" s="51">
        <f t="shared" ref="X37:Y37" si="86">+IFERROR(-X36/X32,"n.a.")</f>
        <v>5.9726213031858162E-2</v>
      </c>
      <c r="Y37" s="51">
        <f t="shared" si="86"/>
        <v>5.9881724296110779E-2</v>
      </c>
      <c r="Z37" s="51">
        <f t="shared" ref="Z37" si="87">+IFERROR(-Z36/Z32,"n.a.")</f>
        <v>5.5352812951578532E-2</v>
      </c>
      <c r="AA37" s="51">
        <f t="shared" ref="AA37:AB37" si="88">+IFERROR(-AA36/AA32,"n.a.")</f>
        <v>5.9367626238791882E-2</v>
      </c>
      <c r="AB37" s="51">
        <f t="shared" si="88"/>
        <v>5.409165521198938E-2</v>
      </c>
      <c r="AC37" s="51">
        <f t="shared" ref="AC37" si="89">+IFERROR(-AC36/AC32,"n.a.")</f>
        <v>5.4151363639350081E-2</v>
      </c>
      <c r="AE37" s="301"/>
      <c r="AG37" s="301"/>
      <c r="AH37" s="303"/>
    </row>
    <row r="38" spans="3:34" s="7" customFormat="1" ht="14.1" customHeight="1" x14ac:dyDescent="0.25">
      <c r="G38" s="41"/>
      <c r="H38" s="41"/>
      <c r="I38" s="41"/>
      <c r="J38" s="41"/>
    </row>
    <row r="39" spans="3:34" s="7" customFormat="1" ht="14.1" customHeight="1" x14ac:dyDescent="0.25">
      <c r="C39" s="46" t="s">
        <v>11</v>
      </c>
      <c r="G39" s="41"/>
      <c r="H39" s="41"/>
      <c r="I39" s="41"/>
      <c r="J39" s="41"/>
      <c r="L39" s="63"/>
      <c r="M39" s="63"/>
      <c r="N39" s="63"/>
      <c r="O39" s="63"/>
      <c r="P39" s="63"/>
      <c r="Q39" s="63"/>
      <c r="R39" s="63"/>
      <c r="S39" s="63"/>
      <c r="T39" s="63"/>
      <c r="U39" s="63"/>
      <c r="V39" s="63"/>
      <c r="W39" s="63"/>
      <c r="X39" s="63"/>
      <c r="Y39" s="63"/>
      <c r="Z39" s="63"/>
      <c r="AA39" s="63"/>
      <c r="AB39" s="63"/>
      <c r="AC39" s="63"/>
    </row>
    <row r="40" spans="3:34" s="7" customFormat="1" ht="14.1" customHeight="1" x14ac:dyDescent="0.25">
      <c r="D40" s="33" t="s">
        <v>186</v>
      </c>
      <c r="E40" s="12"/>
      <c r="F40" s="12"/>
      <c r="G40" s="39"/>
      <c r="H40" s="39"/>
      <c r="I40" s="39"/>
      <c r="J40" s="39"/>
      <c r="K40" s="12"/>
      <c r="L40" s="12"/>
      <c r="M40" s="12"/>
      <c r="N40" s="12"/>
      <c r="O40" s="12"/>
      <c r="P40" s="12"/>
      <c r="Q40" s="12"/>
      <c r="R40" s="12"/>
      <c r="S40" s="12"/>
      <c r="T40" s="12"/>
      <c r="U40" s="12"/>
      <c r="V40" s="12"/>
      <c r="W40" s="12"/>
      <c r="X40" s="12"/>
      <c r="Y40" s="12"/>
      <c r="Z40" s="12"/>
      <c r="AA40" s="12"/>
      <c r="AB40" s="12"/>
      <c r="AC40" s="12"/>
    </row>
    <row r="41" spans="3:34" s="7" customFormat="1" ht="14.1" customHeight="1" x14ac:dyDescent="0.25">
      <c r="D41" s="13" t="s">
        <v>145</v>
      </c>
      <c r="E41" s="13"/>
      <c r="F41" s="13"/>
      <c r="G41" s="22" t="s">
        <v>135</v>
      </c>
      <c r="H41" s="22"/>
      <c r="I41" s="22"/>
      <c r="J41" s="22"/>
      <c r="K41" s="21"/>
      <c r="L41" s="17">
        <f t="shared" ref="L41:V41" si="90">+L49*1000/L9</f>
        <v>469.93854145617809</v>
      </c>
      <c r="M41" s="17">
        <f t="shared" si="90"/>
        <v>459.31171332412504</v>
      </c>
      <c r="N41" s="17">
        <f t="shared" si="90"/>
        <v>522.08040165470425</v>
      </c>
      <c r="O41" s="17">
        <f t="shared" si="90"/>
        <v>474.43303817917831</v>
      </c>
      <c r="P41" s="17">
        <f t="shared" si="90"/>
        <v>463.98541835320765</v>
      </c>
      <c r="Q41" s="17">
        <f t="shared" si="90"/>
        <v>447.41667081859396</v>
      </c>
      <c r="R41" s="17">
        <f t="shared" si="90"/>
        <v>457.99001470820247</v>
      </c>
      <c r="S41" s="17">
        <f t="shared" si="90"/>
        <v>448.06403574087858</v>
      </c>
      <c r="T41" s="17">
        <f t="shared" si="90"/>
        <v>454.66442058778739</v>
      </c>
      <c r="U41" s="17">
        <f t="shared" si="90"/>
        <v>441.78301046277858</v>
      </c>
      <c r="V41" s="17">
        <f t="shared" si="90"/>
        <v>424.11993249872449</v>
      </c>
      <c r="W41" s="17">
        <f t="shared" ref="W41:X41" si="91">+W49*1000/W9</f>
        <v>428.89651094027204</v>
      </c>
      <c r="X41" s="17">
        <f t="shared" si="91"/>
        <v>452.53645550263917</v>
      </c>
      <c r="Y41" s="17">
        <f t="shared" ref="Y41:Z41" si="92">+Y49*1000/Y9</f>
        <v>417.62661941689487</v>
      </c>
      <c r="Z41" s="17">
        <f t="shared" si="92"/>
        <v>404.31197709233027</v>
      </c>
      <c r="AA41" s="17">
        <f t="shared" ref="AA41:AB41" si="93">+AA49*1000/AA9</f>
        <v>386.59284779101932</v>
      </c>
      <c r="AB41" s="17">
        <f t="shared" si="93"/>
        <v>420.20889977656338</v>
      </c>
      <c r="AC41" s="17">
        <f t="shared" ref="AC41" si="94">+AC49*1000/AC9</f>
        <v>385.10271387860962</v>
      </c>
    </row>
    <row r="42" spans="3:34" s="7" customFormat="1" ht="14.1" customHeight="1" x14ac:dyDescent="0.25">
      <c r="D42" s="13" t="s">
        <v>146</v>
      </c>
      <c r="E42" s="13"/>
      <c r="F42" s="13"/>
      <c r="G42" s="22" t="s">
        <v>135</v>
      </c>
      <c r="H42" s="22"/>
      <c r="I42" s="22"/>
      <c r="J42" s="22"/>
      <c r="K42" s="21"/>
      <c r="L42" s="17">
        <f t="shared" ref="L42:Y42" si="95">+(L53-L49)*1000/L9</f>
        <v>-1844.5399480534841</v>
      </c>
      <c r="M42" s="17">
        <f t="shared" si="95"/>
        <v>-1882.8035328677315</v>
      </c>
      <c r="N42" s="17">
        <f t="shared" si="95"/>
        <v>-1927.2253398053349</v>
      </c>
      <c r="O42" s="17">
        <f t="shared" si="95"/>
        <v>-1899.7515388233369</v>
      </c>
      <c r="P42" s="17">
        <f t="shared" si="95"/>
        <v>-1853.8954750209837</v>
      </c>
      <c r="Q42" s="17">
        <f t="shared" si="95"/>
        <v>-1853.5399332370082</v>
      </c>
      <c r="R42" s="17">
        <f t="shared" si="95"/>
        <v>-1885.8002229132419</v>
      </c>
      <c r="S42" s="17">
        <f t="shared" si="95"/>
        <v>-1886.6293695035317</v>
      </c>
      <c r="T42" s="17">
        <f t="shared" si="95"/>
        <v>-1859.0633089690878</v>
      </c>
      <c r="U42" s="17">
        <f t="shared" si="95"/>
        <v>-1833.8270073094843</v>
      </c>
      <c r="V42" s="17">
        <f t="shared" si="95"/>
        <v>-1858.6593932734193</v>
      </c>
      <c r="W42" s="17">
        <f t="shared" si="95"/>
        <v>-1951.9810762862212</v>
      </c>
      <c r="X42" s="17">
        <f t="shared" si="95"/>
        <v>-1921.0552981383053</v>
      </c>
      <c r="Y42" s="17">
        <f t="shared" si="95"/>
        <v>-1891.3684791863222</v>
      </c>
      <c r="Z42" s="17">
        <f t="shared" ref="Z42:AA42" si="96">+(Z53-Z49)*1000/Z9</f>
        <v>-1890.2325277718189</v>
      </c>
      <c r="AA42" s="17">
        <f t="shared" si="96"/>
        <v>-2010.1076450795608</v>
      </c>
      <c r="AB42" s="17">
        <f>+(AB53-AB49)*1000/AB9</f>
        <v>-1993.7231360091885</v>
      </c>
      <c r="AC42" s="17">
        <f>+(AC53-AC49)*1000/AC9</f>
        <v>-2029.1468641505464</v>
      </c>
    </row>
    <row r="43" spans="3:34" s="7" customFormat="1" ht="14.1" customHeight="1" x14ac:dyDescent="0.25">
      <c r="D43" s="52" t="s">
        <v>172</v>
      </c>
      <c r="E43" s="13"/>
      <c r="F43" s="13"/>
      <c r="G43" s="22" t="s">
        <v>136</v>
      </c>
      <c r="H43" s="22"/>
      <c r="I43" s="22"/>
      <c r="J43" s="22"/>
      <c r="K43" s="21"/>
      <c r="L43" s="55">
        <f t="shared" ref="L43:AA43" si="97">+(L52/(L52+L51-L50-L49))</f>
        <v>0.3884850084375025</v>
      </c>
      <c r="M43" s="55">
        <f t="shared" si="97"/>
        <v>0.38200620369129934</v>
      </c>
      <c r="N43" s="55">
        <f t="shared" si="97"/>
        <v>0.38777276816536604</v>
      </c>
      <c r="O43" s="55">
        <f t="shared" si="97"/>
        <v>0.37973290383195762</v>
      </c>
      <c r="P43" s="55">
        <f t="shared" si="97"/>
        <v>0.39005642107063732</v>
      </c>
      <c r="Q43" s="55">
        <f t="shared" si="97"/>
        <v>0.39509601118274729</v>
      </c>
      <c r="R43" s="55">
        <f t="shared" si="97"/>
        <v>0.38581557226903429</v>
      </c>
      <c r="S43" s="55">
        <f t="shared" si="97"/>
        <v>0.37535197398187026</v>
      </c>
      <c r="T43" s="55">
        <f t="shared" si="97"/>
        <v>0.37537332689512098</v>
      </c>
      <c r="U43" s="55">
        <f t="shared" si="97"/>
        <v>0.36535508612878581</v>
      </c>
      <c r="V43" s="55">
        <f t="shared" si="97"/>
        <v>0.37002008042711759</v>
      </c>
      <c r="W43" s="55">
        <f t="shared" si="97"/>
        <v>0.36037912264467764</v>
      </c>
      <c r="X43" s="55">
        <f t="shared" si="97"/>
        <v>0.3531078719992341</v>
      </c>
      <c r="Y43" s="55">
        <f t="shared" si="97"/>
        <v>0.35392910488542384</v>
      </c>
      <c r="Z43" s="55">
        <f t="shared" si="97"/>
        <v>0.36247067020881091</v>
      </c>
      <c r="AA43" s="55">
        <f t="shared" si="97"/>
        <v>0.34881392721876453</v>
      </c>
      <c r="AB43" s="55">
        <f>+(AB52/(AB52+AB51-AB50-AB49))</f>
        <v>0.34734952685787296</v>
      </c>
      <c r="AC43" s="55">
        <f>+(AC52/(AC52+AC51-AC50-AC49))</f>
        <v>0.3276459586741477</v>
      </c>
    </row>
    <row r="44" spans="3:34" s="7" customFormat="1" ht="14.1" customHeight="1" x14ac:dyDescent="0.25">
      <c r="D44" s="13" t="s">
        <v>147</v>
      </c>
      <c r="E44" s="13"/>
      <c r="F44" s="13"/>
      <c r="G44" s="22" t="s">
        <v>135</v>
      </c>
      <c r="H44" s="22"/>
      <c r="I44" s="22"/>
      <c r="J44" s="22"/>
      <c r="K44" s="21"/>
      <c r="L44" s="17">
        <f t="shared" ref="L44:W44" si="98">+L41+L42</f>
        <v>-1374.6014065973059</v>
      </c>
      <c r="M44" s="17">
        <f t="shared" si="98"/>
        <v>-1423.4918195436064</v>
      </c>
      <c r="N44" s="17">
        <f t="shared" si="98"/>
        <v>-1405.1449381506307</v>
      </c>
      <c r="O44" s="17">
        <f t="shared" si="98"/>
        <v>-1425.3185006441586</v>
      </c>
      <c r="P44" s="17">
        <f t="shared" si="98"/>
        <v>-1389.910056667776</v>
      </c>
      <c r="Q44" s="17">
        <f t="shared" si="98"/>
        <v>-1406.1232624184142</v>
      </c>
      <c r="R44" s="17">
        <f t="shared" si="98"/>
        <v>-1427.8102082050395</v>
      </c>
      <c r="S44" s="17">
        <f t="shared" si="98"/>
        <v>-1438.5653337626532</v>
      </c>
      <c r="T44" s="17">
        <f t="shared" si="98"/>
        <v>-1404.3988883813004</v>
      </c>
      <c r="U44" s="17">
        <f t="shared" si="98"/>
        <v>-1392.0439968467058</v>
      </c>
      <c r="V44" s="17">
        <f t="shared" si="98"/>
        <v>-1434.5394607746948</v>
      </c>
      <c r="W44" s="17">
        <f t="shared" si="98"/>
        <v>-1523.0845653459492</v>
      </c>
      <c r="X44" s="17">
        <f t="shared" ref="X44:Y44" si="99">+X41+X42</f>
        <v>-1468.518842635666</v>
      </c>
      <c r="Y44" s="17">
        <f t="shared" si="99"/>
        <v>-1473.7418597694273</v>
      </c>
      <c r="Z44" s="17">
        <f t="shared" ref="Z44" si="100">+Z41+Z42</f>
        <v>-1485.9205506794888</v>
      </c>
      <c r="AA44" s="17">
        <f t="shared" ref="AA44:AB44" si="101">+AA41+AA42</f>
        <v>-1623.5147972885416</v>
      </c>
      <c r="AB44" s="17">
        <f t="shared" si="101"/>
        <v>-1573.5142362326251</v>
      </c>
      <c r="AC44" s="17">
        <f t="shared" ref="AC44" si="102">+AC41+AC42</f>
        <v>-1644.0441502719368</v>
      </c>
    </row>
    <row r="45" spans="3:34" s="7" customFormat="1" ht="14.1" customHeight="1" x14ac:dyDescent="0.25">
      <c r="D45" s="13" t="s">
        <v>393</v>
      </c>
      <c r="E45" s="13"/>
      <c r="F45" s="13"/>
      <c r="G45" s="22" t="s">
        <v>141</v>
      </c>
      <c r="H45" s="22"/>
      <c r="I45" s="22"/>
      <c r="J45" s="22"/>
      <c r="K45" s="13"/>
      <c r="L45" s="173">
        <f t="shared" ref="L45:V45" si="103">+(-L44/(L23*12))</f>
        <v>3.6407958895310757</v>
      </c>
      <c r="M45" s="173">
        <f t="shared" si="103"/>
        <v>3.7743010704976756</v>
      </c>
      <c r="N45" s="173">
        <f t="shared" si="103"/>
        <v>3.7508953054859635</v>
      </c>
      <c r="O45" s="173">
        <f t="shared" si="103"/>
        <v>3.8570603813860851</v>
      </c>
      <c r="P45" s="173">
        <f t="shared" si="103"/>
        <v>3.6468638537660141</v>
      </c>
      <c r="Q45" s="173">
        <f t="shared" si="103"/>
        <v>3.7058640673626022</v>
      </c>
      <c r="R45" s="173">
        <f t="shared" si="103"/>
        <v>3.7500867936636646</v>
      </c>
      <c r="S45" s="173">
        <f t="shared" si="103"/>
        <v>3.8074413987722551</v>
      </c>
      <c r="T45" s="173">
        <f t="shared" si="103"/>
        <v>3.5332820364763178</v>
      </c>
      <c r="U45" s="173">
        <f t="shared" si="103"/>
        <v>3.4946614385175563</v>
      </c>
      <c r="V45" s="173">
        <f t="shared" si="103"/>
        <v>3.6015377566285101</v>
      </c>
      <c r="W45" s="173">
        <f t="shared" ref="W45:X45" si="104">+(-W44/(W23*12))</f>
        <v>3.8559913827726726</v>
      </c>
      <c r="X45" s="173">
        <f t="shared" si="104"/>
        <v>3.5566158788439659</v>
      </c>
      <c r="Y45" s="173">
        <f t="shared" ref="Y45:Z45" si="105">+(-Y44/(Y23*12))</f>
        <v>3.569354211733351</v>
      </c>
      <c r="Z45" s="173">
        <f t="shared" si="105"/>
        <v>3.5985969704286815</v>
      </c>
      <c r="AA45" s="173">
        <f t="shared" ref="AA45:AB45" si="106">+(-AA44/(AA23*12))</f>
        <v>3.9705862852746203</v>
      </c>
      <c r="AB45" s="173">
        <f t="shared" si="106"/>
        <v>3.6890192568262101</v>
      </c>
      <c r="AC45" s="173">
        <f t="shared" ref="AC45" si="107">+(-AC44/(AC23*12))</f>
        <v>3.8361329838188611</v>
      </c>
    </row>
    <row r="46" spans="3:34" s="20" customFormat="1" ht="14.1" customHeight="1" x14ac:dyDescent="0.25">
      <c r="D46" s="13" t="s">
        <v>295</v>
      </c>
      <c r="E46" s="28"/>
      <c r="F46" s="28"/>
      <c r="G46" s="22" t="s">
        <v>136</v>
      </c>
      <c r="H46" s="28"/>
      <c r="I46" s="284"/>
      <c r="J46" s="284"/>
      <c r="K46" s="284"/>
      <c r="L46" s="284">
        <f t="shared" ref="L46:Y46" si="108">+-L53/(L34+L36)</f>
        <v>0.71728401729250413</v>
      </c>
      <c r="M46" s="284">
        <f t="shared" si="108"/>
        <v>0.7363991576447263</v>
      </c>
      <c r="N46" s="284">
        <f t="shared" si="108"/>
        <v>0.68494553763123167</v>
      </c>
      <c r="O46" s="284">
        <f t="shared" si="108"/>
        <v>0.68368703192360702</v>
      </c>
      <c r="P46" s="284">
        <f t="shared" si="108"/>
        <v>0.65297289477798071</v>
      </c>
      <c r="Q46" s="284">
        <f t="shared" si="108"/>
        <v>0.64671011324524852</v>
      </c>
      <c r="R46" s="284">
        <f t="shared" si="108"/>
        <v>0.62373191104312886</v>
      </c>
      <c r="S46" s="284">
        <f t="shared" si="108"/>
        <v>0.63157813359367931</v>
      </c>
      <c r="T46" s="284">
        <f t="shared" si="108"/>
        <v>0.60946602593358212</v>
      </c>
      <c r="U46" s="284">
        <f t="shared" si="108"/>
        <v>0.60511588296125063</v>
      </c>
      <c r="V46" s="284">
        <f t="shared" si="108"/>
        <v>0.57758877799526365</v>
      </c>
      <c r="W46" s="284">
        <f t="shared" si="108"/>
        <v>0.63976392035292717</v>
      </c>
      <c r="X46" s="284">
        <f t="shared" si="108"/>
        <v>0.59456485862031028</v>
      </c>
      <c r="Y46" s="284">
        <f t="shared" si="108"/>
        <v>0.5853604142940968</v>
      </c>
      <c r="Z46" s="284">
        <f t="shared" ref="Z46" si="109">+-Z53/(Z34+Z36)</f>
        <v>0.56563712732604998</v>
      </c>
      <c r="AA46" s="284">
        <f t="shared" ref="AA46:AB46" si="110">+-AA53/(AA34+AA36)</f>
        <v>0.63616196104180345</v>
      </c>
      <c r="AB46" s="284">
        <f t="shared" si="110"/>
        <v>0.5715049286490661</v>
      </c>
      <c r="AC46" s="284">
        <f t="shared" ref="AC46" si="111">+-AC53/(AC34+AC36)</f>
        <v>0.57305943353508038</v>
      </c>
      <c r="AE46" s="7"/>
    </row>
    <row r="47" spans="3:34" s="7" customFormat="1" ht="14.1" customHeight="1" x14ac:dyDescent="0.25">
      <c r="D47" s="53"/>
      <c r="E47" s="28"/>
      <c r="F47" s="54"/>
      <c r="G47" s="43"/>
      <c r="H47" s="56"/>
      <c r="I47" s="56"/>
      <c r="J47" s="56"/>
      <c r="K47" s="28"/>
      <c r="L47" s="28"/>
      <c r="M47" s="341"/>
      <c r="N47" s="341"/>
      <c r="O47" s="341"/>
      <c r="P47" s="341"/>
      <c r="Q47" s="341"/>
      <c r="R47" s="341"/>
      <c r="S47" s="341"/>
      <c r="T47" s="341"/>
      <c r="U47" s="341"/>
      <c r="V47" s="341"/>
      <c r="W47" s="341"/>
      <c r="X47" s="341"/>
      <c r="Y47" s="341"/>
      <c r="Z47" s="341"/>
      <c r="AA47" s="341"/>
      <c r="AB47" s="341"/>
      <c r="AC47" s="341"/>
    </row>
    <row r="48" spans="3:34" s="7" customFormat="1" ht="14.1" customHeight="1" x14ac:dyDescent="0.25">
      <c r="D48" s="33" t="s">
        <v>144</v>
      </c>
      <c r="E48" s="12"/>
      <c r="F48" s="12"/>
      <c r="G48" s="39"/>
      <c r="H48" s="39"/>
      <c r="I48" s="39"/>
      <c r="J48" s="39"/>
      <c r="K48" s="12"/>
      <c r="L48" s="12"/>
      <c r="M48" s="12"/>
      <c r="N48" s="12"/>
      <c r="O48" s="12"/>
      <c r="P48" s="12"/>
      <c r="Q48" s="12"/>
      <c r="R48" s="12"/>
      <c r="S48" s="12"/>
      <c r="T48" s="12"/>
      <c r="U48" s="12"/>
      <c r="V48" s="12"/>
      <c r="W48" s="12"/>
      <c r="X48" s="12"/>
      <c r="Y48" s="12"/>
      <c r="Z48" s="12"/>
      <c r="AA48" s="12"/>
      <c r="AB48" s="12"/>
      <c r="AC48" s="12"/>
    </row>
    <row r="49" spans="3:34" s="20" customFormat="1" ht="14.1" customHeight="1" x14ac:dyDescent="0.25">
      <c r="D49" s="13" t="s">
        <v>159</v>
      </c>
      <c r="E49" s="13"/>
      <c r="F49" s="13"/>
      <c r="G49" s="22" t="s">
        <v>134</v>
      </c>
      <c r="H49" s="44">
        <v>91.310487966743366</v>
      </c>
      <c r="I49" s="44">
        <v>99.11087601290798</v>
      </c>
      <c r="J49" s="44">
        <v>90.731520440311414</v>
      </c>
      <c r="K49" s="44">
        <v>92.338649906337082</v>
      </c>
      <c r="L49" s="44">
        <v>95.350999999999999</v>
      </c>
      <c r="M49" s="44">
        <v>94.44</v>
      </c>
      <c r="N49" s="44">
        <v>103.36199999999999</v>
      </c>
      <c r="O49" s="44">
        <v>92.801000000000002</v>
      </c>
      <c r="P49" s="44">
        <v>93.423000000000002</v>
      </c>
      <c r="Q49" s="44">
        <v>89.801000000000002</v>
      </c>
      <c r="R49" s="44">
        <v>89.99</v>
      </c>
      <c r="S49" s="44">
        <v>89.058999999999997</v>
      </c>
      <c r="T49" s="44">
        <v>95.545000000000002</v>
      </c>
      <c r="U49" s="44">
        <v>94.709000000000003</v>
      </c>
      <c r="V49" s="44">
        <v>86.456000000000003</v>
      </c>
      <c r="W49" s="44">
        <v>90.658000000000001</v>
      </c>
      <c r="X49" s="44">
        <v>98.251999999999995</v>
      </c>
      <c r="Y49" s="44">
        <v>90.744</v>
      </c>
      <c r="Z49" s="44">
        <v>86.694999999999993</v>
      </c>
      <c r="AA49" s="44">
        <v>86.516000000000005</v>
      </c>
      <c r="AB49" s="44">
        <v>93.656999999999996</v>
      </c>
      <c r="AC49" s="44">
        <v>84.19</v>
      </c>
      <c r="AF49" s="231"/>
    </row>
    <row r="50" spans="3:34" s="20" customFormat="1" ht="14.1" hidden="1" customHeight="1" outlineLevel="1" x14ac:dyDescent="0.25">
      <c r="D50" s="13" t="s">
        <v>457</v>
      </c>
      <c r="E50" s="13"/>
      <c r="F50" s="13"/>
      <c r="G50" s="22" t="s">
        <v>134</v>
      </c>
      <c r="H50" s="44"/>
      <c r="I50" s="44"/>
      <c r="J50" s="44"/>
      <c r="K50" s="44"/>
      <c r="L50" s="44">
        <v>0.85199999999999998</v>
      </c>
      <c r="M50" s="44">
        <v>1.0289999999999999</v>
      </c>
      <c r="N50" s="44">
        <v>0.82199999999999995</v>
      </c>
      <c r="O50" s="44">
        <v>0.92600000000000005</v>
      </c>
      <c r="P50" s="44">
        <v>0.871</v>
      </c>
      <c r="Q50" s="44">
        <v>0.69299999999999995</v>
      </c>
      <c r="R50" s="44">
        <v>0.68500000000000005</v>
      </c>
      <c r="S50" s="44">
        <v>0.74399999999999999</v>
      </c>
      <c r="T50" s="44">
        <v>0.74199999999999999</v>
      </c>
      <c r="U50" s="44">
        <v>0.86899999999999999</v>
      </c>
      <c r="V50" s="44">
        <v>0.59</v>
      </c>
      <c r="W50" s="44">
        <v>1.3029999999999999</v>
      </c>
      <c r="X50" s="44">
        <v>0.72199999999999998</v>
      </c>
      <c r="Y50" s="44">
        <v>0.76900000000000002</v>
      </c>
      <c r="Z50" s="44">
        <v>0.84199999999999997</v>
      </c>
      <c r="AA50" s="44">
        <v>1.6459999999999999</v>
      </c>
      <c r="AB50" s="44">
        <v>0.216</v>
      </c>
      <c r="AC50" s="44">
        <v>0.184</v>
      </c>
    </row>
    <row r="51" spans="3:34" s="20" customFormat="1" ht="14.1" customHeight="1" collapsed="1" x14ac:dyDescent="0.25">
      <c r="D51" s="13" t="s">
        <v>12</v>
      </c>
      <c r="E51" s="13"/>
      <c r="F51" s="13"/>
      <c r="G51" s="22" t="s">
        <v>134</v>
      </c>
      <c r="H51" s="44">
        <v>-89.687953492753508</v>
      </c>
      <c r="I51" s="44">
        <v>-101.83601559458519</v>
      </c>
      <c r="J51" s="44">
        <v>-103.97456653307324</v>
      </c>
      <c r="K51" s="44">
        <v>-125.64100000000001</v>
      </c>
      <c r="L51" s="44">
        <v>-133.18299999999999</v>
      </c>
      <c r="M51" s="44">
        <v>-144.40899999999999</v>
      </c>
      <c r="N51" s="44">
        <v>-129.917</v>
      </c>
      <c r="O51" s="44">
        <v>-137.33799999999999</v>
      </c>
      <c r="P51" s="44">
        <v>-133.917</v>
      </c>
      <c r="Q51" s="44">
        <v>-134.964</v>
      </c>
      <c r="R51" s="44">
        <v>-137.32499999999999</v>
      </c>
      <c r="S51" s="44">
        <v>-144.90100000000001</v>
      </c>
      <c r="T51" s="44">
        <v>-148.19999999999999</v>
      </c>
      <c r="U51" s="44">
        <v>-154.47399999999999</v>
      </c>
      <c r="V51" s="44">
        <v>-152.01499999999999</v>
      </c>
      <c r="W51" s="44">
        <v>-172.78</v>
      </c>
      <c r="X51" s="44">
        <v>-171.304</v>
      </c>
      <c r="Y51" s="44">
        <v>-174.49700000000001</v>
      </c>
      <c r="Z51" s="44">
        <v>-171.4</v>
      </c>
      <c r="AA51" s="44">
        <v>-205.84200000000001</v>
      </c>
      <c r="AB51" s="44">
        <v>-196.28299999999999</v>
      </c>
      <c r="AC51" s="44">
        <v>-214.01</v>
      </c>
      <c r="AF51" s="231"/>
    </row>
    <row r="52" spans="3:34" s="7" customFormat="1" ht="14.1" customHeight="1" x14ac:dyDescent="0.25">
      <c r="D52" s="13" t="s">
        <v>142</v>
      </c>
      <c r="E52" s="13"/>
      <c r="F52" s="13"/>
      <c r="G52" s="22" t="s">
        <v>134</v>
      </c>
      <c r="H52" s="44">
        <v>-134.73099999999999</v>
      </c>
      <c r="I52" s="44">
        <v>-136.36799999999999</v>
      </c>
      <c r="J52" s="44">
        <v>-135.06399999999999</v>
      </c>
      <c r="K52" s="44">
        <v>-140.27699999999999</v>
      </c>
      <c r="L52" s="44">
        <v>-145.72499999999999</v>
      </c>
      <c r="M52" s="44">
        <v>-148.27799999999999</v>
      </c>
      <c r="N52" s="44">
        <v>-148.27500000000001</v>
      </c>
      <c r="O52" s="44">
        <v>-141.46</v>
      </c>
      <c r="P52" s="44">
        <v>-145.94</v>
      </c>
      <c r="Q52" s="44">
        <v>-147.25899999999999</v>
      </c>
      <c r="R52" s="44">
        <v>-143.22399999999999</v>
      </c>
      <c r="S52" s="44">
        <v>-141.03399999999999</v>
      </c>
      <c r="T52" s="44">
        <v>-146.92599999999999</v>
      </c>
      <c r="U52" s="44">
        <v>-143.95099999999999</v>
      </c>
      <c r="V52" s="44">
        <v>-140.41300000000001</v>
      </c>
      <c r="W52" s="44">
        <v>-149.16200000000001</v>
      </c>
      <c r="X52" s="44">
        <v>-147.53200000000001</v>
      </c>
      <c r="Y52" s="44">
        <v>-145.72499999999999</v>
      </c>
      <c r="Z52" s="44">
        <v>-147.22</v>
      </c>
      <c r="AA52" s="44">
        <v>-157.48599999999999</v>
      </c>
      <c r="AB52" s="44">
        <v>-154.42500000000001</v>
      </c>
      <c r="AC52" s="44">
        <v>-145.40600000000001</v>
      </c>
      <c r="AF52" s="231"/>
    </row>
    <row r="53" spans="3:34" s="20" customFormat="1" ht="14.1" customHeight="1" x14ac:dyDescent="0.25">
      <c r="D53" s="13" t="s">
        <v>401</v>
      </c>
      <c r="E53" s="13"/>
      <c r="F53" s="13"/>
      <c r="G53" s="22" t="s">
        <v>134</v>
      </c>
      <c r="H53" s="22"/>
      <c r="I53" s="22"/>
      <c r="J53" s="22"/>
      <c r="K53" s="23"/>
      <c r="L53" s="17">
        <f t="shared" ref="L53:T53" si="112">L51+L52</f>
        <v>-278.90800000000002</v>
      </c>
      <c r="M53" s="17">
        <f t="shared" si="112"/>
        <v>-292.68700000000001</v>
      </c>
      <c r="N53" s="17">
        <f t="shared" si="112"/>
        <v>-278.19200000000001</v>
      </c>
      <c r="O53" s="17">
        <f t="shared" si="112"/>
        <v>-278.798</v>
      </c>
      <c r="P53" s="17">
        <f t="shared" si="112"/>
        <v>-279.85699999999997</v>
      </c>
      <c r="Q53" s="17">
        <f t="shared" si="112"/>
        <v>-282.22299999999996</v>
      </c>
      <c r="R53" s="17">
        <f t="shared" si="112"/>
        <v>-280.54899999999998</v>
      </c>
      <c r="S53" s="17">
        <f t="shared" si="112"/>
        <v>-285.935</v>
      </c>
      <c r="T53" s="17">
        <f t="shared" si="112"/>
        <v>-295.12599999999998</v>
      </c>
      <c r="U53" s="17">
        <f t="shared" ref="U53:W53" si="113">U51+U52</f>
        <v>-298.42499999999995</v>
      </c>
      <c r="V53" s="17">
        <f t="shared" si="113"/>
        <v>-292.428</v>
      </c>
      <c r="W53" s="17">
        <f t="shared" si="113"/>
        <v>-321.94200000000001</v>
      </c>
      <c r="X53" s="17">
        <f t="shared" ref="X53:Y53" si="114">X51+X52</f>
        <v>-318.83600000000001</v>
      </c>
      <c r="Y53" s="17">
        <f t="shared" si="114"/>
        <v>-320.22199999999998</v>
      </c>
      <c r="Z53" s="17">
        <f t="shared" ref="Z53" si="115">Z51+Z52</f>
        <v>-318.62</v>
      </c>
      <c r="AA53" s="17">
        <f t="shared" ref="AA53:AB53" si="116">AA51+AA52</f>
        <v>-363.32799999999997</v>
      </c>
      <c r="AB53" s="17">
        <f t="shared" si="116"/>
        <v>-350.70799999999997</v>
      </c>
      <c r="AC53" s="17">
        <f t="shared" ref="AC53" si="117">AC51+AC52</f>
        <v>-359.416</v>
      </c>
      <c r="AE53" s="300"/>
      <c r="AF53" s="231"/>
      <c r="AH53" s="302"/>
    </row>
    <row r="54" spans="3:34" s="7" customFormat="1" ht="14.1" customHeight="1" x14ac:dyDescent="0.25">
      <c r="G54" s="41"/>
      <c r="H54" s="41"/>
      <c r="I54" s="41"/>
      <c r="J54" s="41"/>
    </row>
    <row r="55" spans="3:34" s="7" customFormat="1" ht="14.1" customHeight="1" x14ac:dyDescent="0.25">
      <c r="C55" s="46" t="s">
        <v>296</v>
      </c>
      <c r="G55" s="41"/>
      <c r="H55" s="41"/>
      <c r="I55" s="41"/>
      <c r="J55" s="41"/>
    </row>
    <row r="56" spans="3:34" s="7" customFormat="1" ht="14.1" customHeight="1" x14ac:dyDescent="0.25">
      <c r="D56" s="33" t="s">
        <v>143</v>
      </c>
      <c r="E56" s="12"/>
      <c r="F56" s="12"/>
      <c r="G56" s="39"/>
      <c r="H56" s="39"/>
      <c r="I56" s="39"/>
      <c r="J56" s="39"/>
      <c r="K56" s="12"/>
      <c r="L56" s="12"/>
      <c r="M56" s="12"/>
      <c r="N56" s="12"/>
      <c r="O56" s="12"/>
      <c r="P56" s="12"/>
      <c r="Q56" s="12"/>
      <c r="R56" s="12"/>
      <c r="S56" s="12"/>
      <c r="T56" s="12"/>
      <c r="U56" s="12"/>
      <c r="V56" s="12"/>
      <c r="W56" s="12"/>
      <c r="X56" s="12"/>
      <c r="Y56" s="12"/>
      <c r="Z56" s="12"/>
      <c r="AA56" s="12"/>
      <c r="AB56" s="12"/>
      <c r="AC56" s="12"/>
    </row>
    <row r="57" spans="3:34" s="20" customFormat="1" ht="14.1" customHeight="1" x14ac:dyDescent="0.25">
      <c r="D57" s="13" t="s">
        <v>160</v>
      </c>
      <c r="E57" s="13"/>
      <c r="F57" s="13"/>
      <c r="G57" s="22" t="s">
        <v>134</v>
      </c>
      <c r="H57" s="22"/>
      <c r="I57" s="22"/>
      <c r="J57" s="22"/>
      <c r="K57" s="44">
        <v>23.808</v>
      </c>
      <c r="L57" s="44">
        <v>19.803000000000001</v>
      </c>
      <c r="M57" s="44">
        <v>21.847999999999999</v>
      </c>
      <c r="N57" s="44">
        <v>20.625</v>
      </c>
      <c r="O57" s="44">
        <v>20.632999999999999</v>
      </c>
      <c r="P57" s="44">
        <v>20.957000000000001</v>
      </c>
      <c r="Q57" s="44">
        <v>23.373000000000001</v>
      </c>
      <c r="R57" s="44">
        <v>25.19</v>
      </c>
      <c r="S57" s="44">
        <v>22.885000000000002</v>
      </c>
      <c r="T57" s="44">
        <v>22.187000000000001</v>
      </c>
      <c r="U57" s="44">
        <v>22.821999999999999</v>
      </c>
      <c r="V57" s="44">
        <v>23.082000000000001</v>
      </c>
      <c r="W57" s="44">
        <v>24.748999999999999</v>
      </c>
      <c r="X57" s="44">
        <v>24.649000000000001</v>
      </c>
      <c r="Y57" s="44">
        <v>30.55</v>
      </c>
      <c r="Z57" s="44">
        <v>29.7</v>
      </c>
      <c r="AA57" s="44">
        <v>30.6</v>
      </c>
      <c r="AB57" s="44">
        <v>26.449000000000002</v>
      </c>
      <c r="AC57" s="44">
        <v>26.198</v>
      </c>
      <c r="AF57" s="231"/>
    </row>
    <row r="58" spans="3:34" s="20" customFormat="1" ht="14.1" customHeight="1" x14ac:dyDescent="0.25">
      <c r="D58" s="13" t="s">
        <v>14</v>
      </c>
      <c r="E58" s="13"/>
      <c r="F58" s="13"/>
      <c r="G58" s="22" t="s">
        <v>134</v>
      </c>
      <c r="H58" s="22"/>
      <c r="I58" s="22"/>
      <c r="J58" s="22"/>
      <c r="K58" s="44">
        <v>-3.601</v>
      </c>
      <c r="L58" s="5">
        <v>0.67</v>
      </c>
      <c r="M58" s="5">
        <v>0.26</v>
      </c>
      <c r="N58" s="5">
        <v>1.623</v>
      </c>
      <c r="O58" s="5">
        <v>-0.129</v>
      </c>
      <c r="P58" s="5">
        <v>4.5339999999999998</v>
      </c>
      <c r="Q58" s="5">
        <v>0.44600000000000001</v>
      </c>
      <c r="R58" s="5">
        <v>2.4409999999999998</v>
      </c>
      <c r="S58" s="5">
        <v>-1.1120000000000001</v>
      </c>
      <c r="T58" s="5">
        <v>4.1340000000000003</v>
      </c>
      <c r="U58" s="5">
        <v>4.8730000000000002</v>
      </c>
      <c r="V58" s="5">
        <v>5.0519999999999996</v>
      </c>
      <c r="W58" s="5">
        <v>5.5359999999999996</v>
      </c>
      <c r="X58" s="5">
        <v>6.2080000000000002</v>
      </c>
      <c r="Y58" s="5">
        <v>5.1459999999999999</v>
      </c>
      <c r="Z58" s="5">
        <v>5.5330000000000004</v>
      </c>
      <c r="AA58" s="5">
        <v>4.9779999999999998</v>
      </c>
      <c r="AB58" s="5">
        <v>6.2530000000000001</v>
      </c>
      <c r="AC58" s="5">
        <v>5.05</v>
      </c>
      <c r="AF58" s="231"/>
    </row>
    <row r="59" spans="3:34" s="7" customFormat="1" ht="14.1" customHeight="1" x14ac:dyDescent="0.25">
      <c r="D59" s="13" t="s">
        <v>148</v>
      </c>
      <c r="E59" s="13"/>
      <c r="F59" s="13"/>
      <c r="G59" s="22" t="s">
        <v>134</v>
      </c>
      <c r="H59" s="22"/>
      <c r="I59" s="22"/>
      <c r="J59" s="22"/>
      <c r="K59" s="13"/>
      <c r="L59" s="44">
        <v>-1.6</v>
      </c>
      <c r="M59" s="44">
        <v>-1.1000000000000001</v>
      </c>
      <c r="N59" s="44">
        <v>-1.5</v>
      </c>
      <c r="O59" s="44">
        <v>-4.3</v>
      </c>
      <c r="P59" s="44">
        <v>-4.5999999999999996</v>
      </c>
      <c r="Q59" s="44">
        <v>-4.8</v>
      </c>
      <c r="R59" s="44">
        <v>-2.8</v>
      </c>
      <c r="S59" s="44">
        <v>-5.0999999999999996</v>
      </c>
      <c r="T59" s="44">
        <v>-4.5999999999999996</v>
      </c>
      <c r="U59" s="44">
        <v>-4.8</v>
      </c>
      <c r="V59" s="44">
        <v>-3.1</v>
      </c>
      <c r="W59" s="44">
        <v>-4.16</v>
      </c>
      <c r="X59" s="44">
        <v>-1.5</v>
      </c>
      <c r="Y59" s="44">
        <v>-1.4</v>
      </c>
      <c r="Z59" s="44">
        <v>-1</v>
      </c>
      <c r="AA59" s="44">
        <v>-1.22</v>
      </c>
      <c r="AB59" s="44">
        <v>-1.054</v>
      </c>
      <c r="AC59" s="44">
        <v>-0.94799999999999995</v>
      </c>
      <c r="AF59" s="231"/>
    </row>
    <row r="60" spans="3:34" s="20" customFormat="1" ht="14.1" customHeight="1" x14ac:dyDescent="0.25">
      <c r="D60" s="13" t="s">
        <v>303</v>
      </c>
      <c r="E60" s="13"/>
      <c r="F60" s="13"/>
      <c r="G60" s="22" t="s">
        <v>134</v>
      </c>
      <c r="H60" s="22"/>
      <c r="I60" s="22"/>
      <c r="J60" s="22"/>
      <c r="K60" s="23"/>
      <c r="L60" s="17">
        <f t="shared" ref="L60:T60" si="118">L58+L59</f>
        <v>-0.93</v>
      </c>
      <c r="M60" s="17">
        <f t="shared" si="118"/>
        <v>-0.84000000000000008</v>
      </c>
      <c r="N60" s="17">
        <f t="shared" si="118"/>
        <v>0.123</v>
      </c>
      <c r="O60" s="17">
        <f t="shared" si="118"/>
        <v>-4.4290000000000003</v>
      </c>
      <c r="P60" s="17">
        <f t="shared" si="118"/>
        <v>-6.5999999999999837E-2</v>
      </c>
      <c r="Q60" s="17">
        <f t="shared" si="118"/>
        <v>-4.3540000000000001</v>
      </c>
      <c r="R60" s="17">
        <f t="shared" si="118"/>
        <v>-0.35899999999999999</v>
      </c>
      <c r="S60" s="17">
        <f t="shared" si="118"/>
        <v>-6.2119999999999997</v>
      </c>
      <c r="T60" s="17">
        <f t="shared" si="118"/>
        <v>-0.4659999999999993</v>
      </c>
      <c r="U60" s="17">
        <f t="shared" ref="U60:W60" si="119">U58+U59</f>
        <v>7.3000000000000398E-2</v>
      </c>
      <c r="V60" s="17">
        <f t="shared" si="119"/>
        <v>1.9519999999999995</v>
      </c>
      <c r="W60" s="17">
        <f t="shared" si="119"/>
        <v>1.3759999999999994</v>
      </c>
      <c r="X60" s="17">
        <f t="shared" ref="X60:Y60" si="120">X58+X59</f>
        <v>4.7080000000000002</v>
      </c>
      <c r="Y60" s="17">
        <f t="shared" si="120"/>
        <v>3.746</v>
      </c>
      <c r="Z60" s="17">
        <f t="shared" ref="Z60" si="121">Z58+Z59</f>
        <v>4.5330000000000004</v>
      </c>
      <c r="AA60" s="17">
        <f t="shared" ref="AA60:AB60" si="122">AA58+AA59</f>
        <v>3.758</v>
      </c>
      <c r="AB60" s="17">
        <f t="shared" si="122"/>
        <v>5.1989999999999998</v>
      </c>
      <c r="AC60" s="17">
        <f t="shared" ref="AC60" si="123">AC58+AC59</f>
        <v>4.1020000000000003</v>
      </c>
    </row>
    <row r="61" spans="3:34" s="7" customFormat="1" ht="14.1" customHeight="1" x14ac:dyDescent="0.25">
      <c r="G61" s="41"/>
      <c r="H61" s="41"/>
      <c r="I61" s="41"/>
      <c r="J61" s="41"/>
    </row>
    <row r="62" spans="3:34" s="7" customFormat="1" ht="14.1" customHeight="1" x14ac:dyDescent="0.25">
      <c r="C62" s="46" t="s">
        <v>8</v>
      </c>
      <c r="D62" s="46"/>
      <c r="G62" s="41"/>
      <c r="H62" s="41"/>
      <c r="I62" s="41"/>
      <c r="J62" s="41"/>
      <c r="K62" s="50"/>
      <c r="L62" s="50"/>
      <c r="M62" s="50"/>
      <c r="N62" s="50"/>
      <c r="O62" s="50"/>
      <c r="P62" s="50"/>
      <c r="Q62" s="50"/>
      <c r="R62" s="50"/>
      <c r="S62" s="50"/>
      <c r="T62" s="50"/>
      <c r="U62" s="50"/>
      <c r="V62" s="50"/>
      <c r="W62" s="50"/>
      <c r="X62" s="50"/>
      <c r="Y62" s="50"/>
      <c r="Z62" s="50"/>
      <c r="AA62" s="50"/>
      <c r="AB62" s="50"/>
      <c r="AC62" s="50"/>
    </row>
    <row r="63" spans="3:34" s="7" customFormat="1" ht="14.1" customHeight="1" x14ac:dyDescent="0.25">
      <c r="D63" s="95" t="s">
        <v>149</v>
      </c>
      <c r="E63" s="12"/>
      <c r="F63" s="12"/>
      <c r="G63" s="39"/>
      <c r="H63" s="39"/>
      <c r="I63" s="39"/>
      <c r="J63" s="39"/>
      <c r="K63" s="12"/>
      <c r="L63" s="219"/>
      <c r="M63" s="219"/>
      <c r="N63" s="219"/>
      <c r="O63" s="12"/>
      <c r="P63" s="12"/>
      <c r="Q63" s="12"/>
      <c r="R63" s="12"/>
      <c r="S63" s="340"/>
      <c r="T63" s="12"/>
      <c r="U63" s="12"/>
      <c r="V63" s="12"/>
      <c r="W63" s="12"/>
      <c r="X63" s="12"/>
      <c r="Y63" s="12"/>
      <c r="Z63" s="12"/>
      <c r="AA63" s="12"/>
      <c r="AB63" s="12"/>
      <c r="AC63" s="12"/>
    </row>
    <row r="64" spans="3:34" s="20" customFormat="1" ht="14.1" customHeight="1" x14ac:dyDescent="0.25">
      <c r="D64" s="13" t="s">
        <v>185</v>
      </c>
      <c r="E64" s="13"/>
      <c r="F64" s="13"/>
      <c r="G64" s="22" t="s">
        <v>134</v>
      </c>
      <c r="H64" s="5">
        <v>596.32299999999998</v>
      </c>
      <c r="I64" s="5">
        <v>626.13300000000004</v>
      </c>
      <c r="J64" s="5">
        <v>633.77700000000004</v>
      </c>
      <c r="K64" s="17">
        <f t="shared" ref="K64:Y64" si="124">+K32+K49+K57</f>
        <v>652.61464990633704</v>
      </c>
      <c r="L64" s="17">
        <f t="shared" si="124"/>
        <v>682.01499999999999</v>
      </c>
      <c r="M64" s="17">
        <f t="shared" si="124"/>
        <v>698.33600000000001</v>
      </c>
      <c r="N64" s="17">
        <f t="shared" si="124"/>
        <v>721.97899999999993</v>
      </c>
      <c r="O64" s="17">
        <f t="shared" si="124"/>
        <v>724.69100000000003</v>
      </c>
      <c r="P64" s="17">
        <f t="shared" si="124"/>
        <v>757.86900000000003</v>
      </c>
      <c r="Q64" s="17">
        <f t="shared" si="124"/>
        <v>765.74500000000012</v>
      </c>
      <c r="R64" s="17">
        <f t="shared" si="124"/>
        <v>780.98500000000001</v>
      </c>
      <c r="S64" s="17">
        <f t="shared" si="124"/>
        <v>785.37399999999991</v>
      </c>
      <c r="T64" s="17">
        <f t="shared" si="124"/>
        <v>834.43</v>
      </c>
      <c r="U64" s="17">
        <f t="shared" si="124"/>
        <v>849.08900000000006</v>
      </c>
      <c r="V64" s="17">
        <f t="shared" si="124"/>
        <v>854.26900000000001</v>
      </c>
      <c r="W64" s="17">
        <f t="shared" si="124"/>
        <v>870.22700000000009</v>
      </c>
      <c r="X64" s="17">
        <f t="shared" si="124"/>
        <v>919.87099999999998</v>
      </c>
      <c r="Y64" s="17">
        <f t="shared" si="124"/>
        <v>927.88400000000001</v>
      </c>
      <c r="Z64" s="17">
        <f t="shared" ref="Z64" si="125">+Z32+Z49+Z57</f>
        <v>932.97500000000014</v>
      </c>
      <c r="AA64" s="17">
        <f t="shared" ref="AA64:AB64" si="126">+AA32+AA49+AA57</f>
        <v>964.71600000000001</v>
      </c>
      <c r="AB64" s="17">
        <f t="shared" si="126"/>
        <v>1019.302</v>
      </c>
      <c r="AC64" s="17">
        <f t="shared" ref="AC64" si="127">+AC32+AC49+AC57</f>
        <v>1023.6059999999999</v>
      </c>
      <c r="AF64" s="231"/>
    </row>
    <row r="65" spans="4:32" s="7" customFormat="1" ht="14.1" customHeight="1" x14ac:dyDescent="0.25">
      <c r="D65" s="34" t="s">
        <v>138</v>
      </c>
      <c r="E65" s="19"/>
      <c r="F65" s="19"/>
      <c r="G65" s="42" t="s">
        <v>136</v>
      </c>
      <c r="H65" s="22"/>
      <c r="I65" s="22"/>
      <c r="J65" s="22"/>
      <c r="K65" s="13"/>
      <c r="L65" s="36">
        <f t="shared" ref="L65:N65" si="128">+IFERROR(L64/H64-1,"n.a.")</f>
        <v>0.14370064545556693</v>
      </c>
      <c r="M65" s="36">
        <f t="shared" si="128"/>
        <v>0.11531575559825136</v>
      </c>
      <c r="N65" s="36">
        <f t="shared" si="128"/>
        <v>0.13916882436566791</v>
      </c>
      <c r="O65" s="36">
        <f>+IFERROR(O64/K64-1,"n.a.")</f>
        <v>0.11044243353103922</v>
      </c>
      <c r="P65" s="36">
        <f>+IFERROR(P64/L64-1,"n.a.")</f>
        <v>0.11122042770320317</v>
      </c>
      <c r="Q65" s="36">
        <f t="shared" ref="Q65" si="129">+IFERROR(Q64/M64-1,"n.a.")</f>
        <v>9.652803235118923E-2</v>
      </c>
      <c r="R65" s="36">
        <f t="shared" ref="R65" si="130">+IFERROR(R64/N64-1,"n.a.")</f>
        <v>8.1728138907087411E-2</v>
      </c>
      <c r="S65" s="36">
        <f t="shared" ref="S65" si="131">+IFERROR(S64/O64-1,"n.a.")</f>
        <v>8.3736378677256695E-2</v>
      </c>
      <c r="T65" s="36">
        <f t="shared" ref="T65" si="132">+IFERROR(T64/P64-1,"n.a.")</f>
        <v>0.10102141663005071</v>
      </c>
      <c r="U65" s="36">
        <f t="shared" ref="U65" si="133">+IFERROR(U64/Q64-1,"n.a.")</f>
        <v>0.10884041031936209</v>
      </c>
      <c r="V65" s="36">
        <f t="shared" ref="V65:AC65" si="134">+IFERROR(V64/R64-1,"n.a.")</f>
        <v>9.383534895036405E-2</v>
      </c>
      <c r="W65" s="36">
        <f t="shared" si="134"/>
        <v>0.10804151907244219</v>
      </c>
      <c r="X65" s="36">
        <f t="shared" si="134"/>
        <v>0.10239444890524085</v>
      </c>
      <c r="Y65" s="36">
        <f t="shared" si="134"/>
        <v>9.2799459185079591E-2</v>
      </c>
      <c r="Z65" s="36">
        <f t="shared" si="134"/>
        <v>9.2132571824566023E-2</v>
      </c>
      <c r="AA65" s="36">
        <f t="shared" si="134"/>
        <v>0.10857971540758893</v>
      </c>
      <c r="AB65" s="36">
        <f t="shared" si="134"/>
        <v>0.10809233033762355</v>
      </c>
      <c r="AC65" s="36">
        <f t="shared" si="134"/>
        <v>0.10316160209681358</v>
      </c>
      <c r="AF65" s="231"/>
    </row>
    <row r="66" spans="4:32" s="20" customFormat="1" ht="14.1" customHeight="1" x14ac:dyDescent="0.25">
      <c r="D66" s="13" t="s">
        <v>1</v>
      </c>
      <c r="E66" s="13"/>
      <c r="F66" s="13"/>
      <c r="G66" s="22" t="s">
        <v>134</v>
      </c>
      <c r="H66" s="22"/>
      <c r="I66" s="22"/>
      <c r="J66" s="22"/>
      <c r="K66" s="17">
        <f>+K34+K51+K58</f>
        <v>251.10499999999996</v>
      </c>
      <c r="L66" s="255">
        <f>+'Quarterly IS'!D30</f>
        <v>276.32299999999998</v>
      </c>
      <c r="M66" s="255">
        <f>+'Quarterly IS'!E30</f>
        <v>276.209</v>
      </c>
      <c r="N66" s="255">
        <f>+'Quarterly IS'!F30</f>
        <v>302.15899999999999</v>
      </c>
      <c r="O66" s="255">
        <f>+'Quarterly IS'!G30</f>
        <v>297.11900000000003</v>
      </c>
      <c r="P66" s="255">
        <f>+'Quarterly IS'!H30</f>
        <v>327.80200000000002</v>
      </c>
      <c r="Q66" s="255">
        <f>+'Quarterly IS'!I30</f>
        <v>330.68099999999998</v>
      </c>
      <c r="R66" s="255">
        <f>+'Quarterly IS'!J30</f>
        <v>343.70699999999999</v>
      </c>
      <c r="S66" s="255">
        <f>+'Quarterly IS'!K30</f>
        <v>338.36599999999999</v>
      </c>
      <c r="T66" s="255">
        <f>+'Quarterly IS'!L30</f>
        <v>374.721</v>
      </c>
      <c r="U66" s="255">
        <f>+'Quarterly IS'!M30</f>
        <v>381.01600000000002</v>
      </c>
      <c r="V66" s="255">
        <f>+'Quarterly IS'!N30</f>
        <v>396.48500000000001</v>
      </c>
      <c r="W66" s="255">
        <f>+'Quarterly IS'!O30</f>
        <v>381.81900000000002</v>
      </c>
      <c r="X66" s="255">
        <f>+'Quarterly IS'!P30</f>
        <v>418.755</v>
      </c>
      <c r="Y66" s="255">
        <f>+'Quarterly IS'!Q30</f>
        <v>426</v>
      </c>
      <c r="Z66" s="255">
        <f>+'Quarterly IS'!R30</f>
        <v>442.6</v>
      </c>
      <c r="AA66" s="255">
        <f>+'Quarterly IS'!S30</f>
        <v>420.6</v>
      </c>
      <c r="AB66" s="255">
        <f>+'Quarterly IS'!T30</f>
        <v>472.28800000000001</v>
      </c>
      <c r="AC66" s="255">
        <f>+'Quarterly IS'!U30</f>
        <v>467.74</v>
      </c>
      <c r="AF66" s="231"/>
    </row>
    <row r="67" spans="4:32" s="7" customFormat="1" ht="14.1" customHeight="1" x14ac:dyDescent="0.25">
      <c r="D67" s="52" t="s">
        <v>166</v>
      </c>
      <c r="E67" s="13"/>
      <c r="F67" s="13"/>
      <c r="G67" s="22" t="s">
        <v>136</v>
      </c>
      <c r="H67" s="22"/>
      <c r="I67" s="22"/>
      <c r="J67" s="22"/>
      <c r="K67" s="13"/>
      <c r="L67" s="51">
        <f t="shared" ref="L67:T67" si="135">+IFERROR(L66/L64,"n.a.")</f>
        <v>0.40515677807672851</v>
      </c>
      <c r="M67" s="51">
        <f t="shared" si="135"/>
        <v>0.39552450396370803</v>
      </c>
      <c r="N67" s="51">
        <f t="shared" si="135"/>
        <v>0.41851494295540453</v>
      </c>
      <c r="O67" s="51">
        <f t="shared" si="135"/>
        <v>0.40999405263760696</v>
      </c>
      <c r="P67" s="51">
        <f t="shared" si="135"/>
        <v>0.43253121581698156</v>
      </c>
      <c r="Q67" s="51">
        <f t="shared" si="135"/>
        <v>0.43184219289711318</v>
      </c>
      <c r="R67" s="51">
        <f t="shared" si="135"/>
        <v>0.44009423996619651</v>
      </c>
      <c r="S67" s="51">
        <f t="shared" si="135"/>
        <v>0.43083422675056726</v>
      </c>
      <c r="T67" s="51">
        <f t="shared" si="135"/>
        <v>0.4490742183286795</v>
      </c>
      <c r="U67" s="51">
        <f t="shared" ref="U67:V67" si="136">+IFERROR(U66/U64,"n.a.")</f>
        <v>0.4487350560424172</v>
      </c>
      <c r="V67" s="51">
        <f t="shared" si="136"/>
        <v>0.46412195690116348</v>
      </c>
      <c r="W67" s="51">
        <f t="shared" ref="W67:X67" si="137">+IFERROR(W66/W64,"n.a.")</f>
        <v>0.43875793327488111</v>
      </c>
      <c r="X67" s="51">
        <f t="shared" si="137"/>
        <v>0.45523230974777984</v>
      </c>
      <c r="Y67" s="51">
        <f t="shared" ref="Y67:Z67" si="138">+IFERROR(Y66/Y64,"n.a.")</f>
        <v>0.45910911277702815</v>
      </c>
      <c r="Z67" s="51">
        <f t="shared" si="138"/>
        <v>0.47439642005412785</v>
      </c>
      <c r="AA67" s="51">
        <f t="shared" ref="AA67:AB67" si="139">+IFERROR(AA66/AA64,"n.a.")</f>
        <v>0.43598323237097758</v>
      </c>
      <c r="AB67" s="51">
        <f t="shared" si="139"/>
        <v>0.46334452399779458</v>
      </c>
      <c r="AC67" s="51">
        <f t="shared" ref="AC67" si="140">+IFERROR(AC66/AC64,"n.a.")</f>
        <v>0.45695316361959587</v>
      </c>
      <c r="AF67" s="231"/>
    </row>
    <row r="68" spans="4:32" s="7" customFormat="1" ht="14.1" customHeight="1" x14ac:dyDescent="0.25">
      <c r="D68" s="74" t="s">
        <v>353</v>
      </c>
      <c r="E68" s="13"/>
      <c r="F68" s="13"/>
      <c r="G68" s="22" t="s">
        <v>134</v>
      </c>
      <c r="H68" s="22"/>
      <c r="I68" s="22"/>
      <c r="J68" s="22"/>
      <c r="K68" s="23"/>
      <c r="L68" s="58">
        <f t="shared" ref="L68:X68" si="141">L70-L66</f>
        <v>-141.96699999999998</v>
      </c>
      <c r="M68" s="58">
        <f t="shared" si="141"/>
        <v>-139.29300000000001</v>
      </c>
      <c r="N68" s="58">
        <f t="shared" si="141"/>
        <v>-143.02699999999999</v>
      </c>
      <c r="O68" s="58">
        <f t="shared" si="141"/>
        <v>-150.68900000000002</v>
      </c>
      <c r="P68" s="58">
        <f t="shared" si="141"/>
        <v>-157.29700000000003</v>
      </c>
      <c r="Q68" s="58">
        <f t="shared" si="141"/>
        <v>-161.53799999999998</v>
      </c>
      <c r="R68" s="58">
        <f t="shared" si="141"/>
        <v>-161.99799999999999</v>
      </c>
      <c r="S68" s="58">
        <f t="shared" si="141"/>
        <v>-165.75599999999997</v>
      </c>
      <c r="T68" s="58">
        <f t="shared" si="141"/>
        <v>-170.85400000000001</v>
      </c>
      <c r="U68" s="58">
        <f t="shared" si="141"/>
        <v>-174.03900000000002</v>
      </c>
      <c r="V68" s="58">
        <f t="shared" si="141"/>
        <v>-183.864</v>
      </c>
      <c r="W68" s="58">
        <f t="shared" si="141"/>
        <v>-186.215</v>
      </c>
      <c r="X68" s="58">
        <f t="shared" si="141"/>
        <v>-188.12</v>
      </c>
      <c r="Y68" s="58">
        <f t="shared" ref="Y68" si="142">Y70-Y66</f>
        <v>-190.04400000000001</v>
      </c>
      <c r="Z68" s="58">
        <f t="shared" ref="Z68" si="143">Z70-Z66</f>
        <v>-192.32000000000002</v>
      </c>
      <c r="AA68" s="58">
        <f t="shared" ref="AA68:AB68" si="144">AA70-AA66</f>
        <v>-184.57000000000002</v>
      </c>
      <c r="AB68" s="58">
        <f t="shared" si="144"/>
        <v>-195.31200000000001</v>
      </c>
      <c r="AC68" s="58">
        <f t="shared" ref="AC68" si="145">AC70-AC66</f>
        <v>-198.91899999999998</v>
      </c>
      <c r="AF68" s="231"/>
    </row>
    <row r="69" spans="4:32" s="7" customFormat="1" ht="14.1" customHeight="1" x14ac:dyDescent="0.25">
      <c r="D69" s="34" t="s">
        <v>150</v>
      </c>
      <c r="E69" s="13"/>
      <c r="F69" s="13"/>
      <c r="G69" s="22" t="s">
        <v>136</v>
      </c>
      <c r="H69" s="22"/>
      <c r="I69" s="22"/>
      <c r="J69" s="22"/>
      <c r="K69" s="13"/>
      <c r="L69" s="35">
        <f t="shared" ref="L69:V69" si="146">+IFERROR(-L68/L64,"n.a.")</f>
        <v>0.20815817833918607</v>
      </c>
      <c r="M69" s="35">
        <f t="shared" si="146"/>
        <v>0.19946415479081703</v>
      </c>
      <c r="N69" s="35">
        <f t="shared" si="146"/>
        <v>0.19810409998074735</v>
      </c>
      <c r="O69" s="35">
        <f t="shared" si="146"/>
        <v>0.20793552010443073</v>
      </c>
      <c r="P69" s="35">
        <f t="shared" si="146"/>
        <v>0.20755170088762045</v>
      </c>
      <c r="Q69" s="35">
        <f t="shared" si="146"/>
        <v>0.21095534414197933</v>
      </c>
      <c r="R69" s="35">
        <f t="shared" si="146"/>
        <v>0.20742779950959364</v>
      </c>
      <c r="S69" s="35">
        <f t="shared" si="146"/>
        <v>0.21105358720813266</v>
      </c>
      <c r="T69" s="35">
        <f t="shared" si="146"/>
        <v>0.20475534196996756</v>
      </c>
      <c r="U69" s="35">
        <f t="shared" si="146"/>
        <v>0.20497144586727659</v>
      </c>
      <c r="V69" s="35">
        <f t="shared" si="146"/>
        <v>0.21522962907468257</v>
      </c>
      <c r="W69" s="35">
        <f t="shared" ref="W69:X69" si="147">+IFERROR(-W68/W64,"n.a.")</f>
        <v>0.2139843971745303</v>
      </c>
      <c r="X69" s="35">
        <f t="shared" si="147"/>
        <v>0.20450693629867667</v>
      </c>
      <c r="Y69" s="35">
        <f t="shared" ref="Y69:Z69" si="148">+IFERROR(-Y68/Y64,"n.a.")</f>
        <v>0.20481439490281114</v>
      </c>
      <c r="Z69" s="35">
        <f t="shared" si="148"/>
        <v>0.20613628446635762</v>
      </c>
      <c r="AA69" s="35">
        <f t="shared" ref="AA69:AB69" si="149">+IFERROR(-AA68/AA64,"n.a.")</f>
        <v>0.19132055444296561</v>
      </c>
      <c r="AB69" s="35">
        <f t="shared" si="149"/>
        <v>0.19161347667325287</v>
      </c>
      <c r="AC69" s="35">
        <f t="shared" ref="AC69" si="150">+IFERROR(-AC68/AC64,"n.a.")</f>
        <v>0.19433160806013253</v>
      </c>
      <c r="AF69" s="231"/>
    </row>
    <row r="70" spans="4:32" s="20" customFormat="1" ht="14.1" customHeight="1" x14ac:dyDescent="0.25">
      <c r="D70" s="13" t="s">
        <v>196</v>
      </c>
      <c r="E70" s="13"/>
      <c r="F70" s="13"/>
      <c r="G70" s="22" t="s">
        <v>134</v>
      </c>
      <c r="H70" s="5">
        <v>158.1</v>
      </c>
      <c r="I70" s="5">
        <v>143.6</v>
      </c>
      <c r="J70" s="5">
        <v>154</v>
      </c>
      <c r="K70" s="5">
        <v>116.7</v>
      </c>
      <c r="L70" s="255">
        <f>+'Quarterly IS'!D33</f>
        <v>134.35599999999999</v>
      </c>
      <c r="M70" s="255">
        <f>+'Quarterly IS'!E33</f>
        <v>136.916</v>
      </c>
      <c r="N70" s="255">
        <f>+'Quarterly IS'!F33</f>
        <v>159.13200000000001</v>
      </c>
      <c r="O70" s="255">
        <f>+'Quarterly IS'!G33</f>
        <v>146.43</v>
      </c>
      <c r="P70" s="255">
        <f>+'Quarterly IS'!H33</f>
        <v>170.505</v>
      </c>
      <c r="Q70" s="255">
        <f>+'Quarterly IS'!I33</f>
        <v>169.143</v>
      </c>
      <c r="R70" s="255">
        <f>+'Quarterly IS'!J33</f>
        <v>181.709</v>
      </c>
      <c r="S70" s="255">
        <f>+'Quarterly IS'!K33</f>
        <v>172.61</v>
      </c>
      <c r="T70" s="255">
        <f>+'Quarterly IS'!L33</f>
        <v>203.86699999999999</v>
      </c>
      <c r="U70" s="255">
        <f>+'Quarterly IS'!M33</f>
        <v>206.977</v>
      </c>
      <c r="V70" s="255">
        <f>+'Quarterly IS'!N33</f>
        <v>212.62100000000001</v>
      </c>
      <c r="W70" s="255">
        <f>+'Quarterly IS'!O33</f>
        <v>195.60400000000001</v>
      </c>
      <c r="X70" s="255">
        <f>+'Quarterly IS'!P33</f>
        <v>230.63499999999999</v>
      </c>
      <c r="Y70" s="255">
        <f>+'Quarterly IS'!Q33</f>
        <v>235.95599999999999</v>
      </c>
      <c r="Z70" s="255">
        <f>+'Quarterly IS'!R33</f>
        <v>250.28</v>
      </c>
      <c r="AA70" s="255">
        <f>+'Quarterly IS'!S33</f>
        <v>236.03</v>
      </c>
      <c r="AB70" s="255">
        <f>+'Quarterly IS'!T33</f>
        <v>276.976</v>
      </c>
      <c r="AC70" s="255">
        <f>+'Quarterly IS'!U33</f>
        <v>268.82100000000003</v>
      </c>
      <c r="AF70" s="231"/>
    </row>
    <row r="71" spans="4:32" s="7" customFormat="1" ht="14.1" customHeight="1" x14ac:dyDescent="0.25">
      <c r="D71" s="52" t="s">
        <v>199</v>
      </c>
      <c r="E71" s="13"/>
      <c r="F71" s="13"/>
      <c r="G71" s="22" t="s">
        <v>136</v>
      </c>
      <c r="H71" s="22"/>
      <c r="I71" s="22"/>
      <c r="J71" s="22"/>
      <c r="K71" s="13"/>
      <c r="L71" s="51">
        <f t="shared" ref="L71:W71" si="151">+IFERROR(L70/L64,"n.a.")</f>
        <v>0.19699859973754241</v>
      </c>
      <c r="M71" s="51">
        <f t="shared" si="151"/>
        <v>0.19606034917289097</v>
      </c>
      <c r="N71" s="51">
        <f t="shared" si="151"/>
        <v>0.22041084297465718</v>
      </c>
      <c r="O71" s="51">
        <f t="shared" si="151"/>
        <v>0.20205853253317621</v>
      </c>
      <c r="P71" s="51">
        <f t="shared" si="151"/>
        <v>0.22497951492936114</v>
      </c>
      <c r="Q71" s="51">
        <f t="shared" si="151"/>
        <v>0.22088684875513387</v>
      </c>
      <c r="R71" s="51">
        <f t="shared" si="151"/>
        <v>0.23266644045660287</v>
      </c>
      <c r="S71" s="51">
        <f t="shared" si="151"/>
        <v>0.2197806395424346</v>
      </c>
      <c r="T71" s="51">
        <f t="shared" si="151"/>
        <v>0.24431887635871194</v>
      </c>
      <c r="U71" s="51">
        <f t="shared" si="151"/>
        <v>0.24376361017514064</v>
      </c>
      <c r="V71" s="51">
        <f t="shared" si="151"/>
        <v>0.24889232782648091</v>
      </c>
      <c r="W71" s="51">
        <f t="shared" si="151"/>
        <v>0.22477353610035081</v>
      </c>
      <c r="X71" s="51">
        <f t="shared" ref="X71:Y71" si="152">+IFERROR(X70/X64,"n.a.")</f>
        <v>0.25072537344910317</v>
      </c>
      <c r="Y71" s="51">
        <f t="shared" si="152"/>
        <v>0.25429471787421704</v>
      </c>
      <c r="Z71" s="51">
        <f t="shared" ref="Z71" si="153">+IFERROR(Z70/Z64,"n.a.")</f>
        <v>0.26826013558777029</v>
      </c>
      <c r="AA71" s="51">
        <f t="shared" ref="AA71:AB71" si="154">+IFERROR(AA70/AA64,"n.a.")</f>
        <v>0.24466267792801197</v>
      </c>
      <c r="AB71" s="51">
        <f t="shared" si="154"/>
        <v>0.27173104732454167</v>
      </c>
      <c r="AC71" s="51">
        <f t="shared" ref="AC71" si="155">+IFERROR(AC70/AC64,"n.a.")</f>
        <v>0.26262155555946337</v>
      </c>
      <c r="AF71" s="271"/>
    </row>
    <row r="72" spans="4:32" s="7" customFormat="1" ht="14.1" customHeight="1" x14ac:dyDescent="0.25">
      <c r="D72" s="74" t="s">
        <v>290</v>
      </c>
      <c r="E72" s="13"/>
      <c r="F72" s="13"/>
      <c r="G72" s="22" t="s">
        <v>134</v>
      </c>
      <c r="H72" s="22"/>
      <c r="I72" s="22"/>
      <c r="J72" s="22"/>
      <c r="K72" s="13"/>
      <c r="L72" s="58">
        <f>+L136</f>
        <v>52.414999999999992</v>
      </c>
      <c r="M72" s="58">
        <f t="shared" ref="M72:Y72" si="156">+M136</f>
        <v>27.911000000000008</v>
      </c>
      <c r="N72" s="58">
        <f t="shared" si="156"/>
        <v>54.000999999999991</v>
      </c>
      <c r="O72" s="58">
        <f t="shared" si="156"/>
        <v>-17.041999999999994</v>
      </c>
      <c r="P72" s="58">
        <f t="shared" si="156"/>
        <v>47.521000000000008</v>
      </c>
      <c r="Q72" s="58">
        <f t="shared" si="156"/>
        <v>41.781000000000006</v>
      </c>
      <c r="R72" s="58">
        <f t="shared" si="156"/>
        <v>49.660000000000011</v>
      </c>
      <c r="S72" s="58">
        <f t="shared" si="156"/>
        <v>40.039999999999985</v>
      </c>
      <c r="T72" s="58">
        <f t="shared" si="156"/>
        <v>67.821999999999989</v>
      </c>
      <c r="U72" s="58">
        <f t="shared" si="156"/>
        <v>42.597999999999999</v>
      </c>
      <c r="V72" s="58">
        <f t="shared" si="156"/>
        <v>75.897999999999996</v>
      </c>
      <c r="W72" s="58">
        <f t="shared" si="156"/>
        <v>48.361000000000004</v>
      </c>
      <c r="X72" s="58">
        <f t="shared" si="156"/>
        <v>71.188000000000002</v>
      </c>
      <c r="Y72" s="58">
        <f t="shared" si="156"/>
        <v>78.975808898756156</v>
      </c>
      <c r="Z72" s="58">
        <f t="shared" ref="Z72" si="157">+Z136</f>
        <v>89.390999999999991</v>
      </c>
      <c r="AA72" s="58">
        <f t="shared" ref="AA72:AB72" si="158">+AA136</f>
        <v>121.705</v>
      </c>
      <c r="AB72" s="58">
        <f t="shared" si="158"/>
        <v>152.08699999999999</v>
      </c>
      <c r="AC72" s="58">
        <f t="shared" ref="AC72" si="159">+AC136</f>
        <v>142.37200000000001</v>
      </c>
      <c r="AF72" s="231"/>
    </row>
    <row r="73" spans="4:32" s="7" customFormat="1" ht="14.1" customHeight="1" x14ac:dyDescent="0.25">
      <c r="D73" s="52" t="s">
        <v>301</v>
      </c>
      <c r="E73" s="13"/>
      <c r="F73" s="13"/>
      <c r="G73" s="22" t="s">
        <v>136</v>
      </c>
      <c r="H73" s="22"/>
      <c r="I73" s="22"/>
      <c r="J73" s="22"/>
      <c r="K73" s="13"/>
      <c r="L73" s="51">
        <f>+IFERROR(L72/L64,"n.a.")</f>
        <v>7.6853148391164403E-2</v>
      </c>
      <c r="M73" s="51">
        <f t="shared" ref="M73:Y73" si="160">+IFERROR(M72/M64,"n.a.")</f>
        <v>3.9967866471154301E-2</v>
      </c>
      <c r="N73" s="51">
        <f t="shared" si="160"/>
        <v>7.4795804310097663E-2</v>
      </c>
      <c r="O73" s="51">
        <f t="shared" si="160"/>
        <v>-2.3516229675820444E-2</v>
      </c>
      <c r="P73" s="51">
        <f t="shared" si="160"/>
        <v>6.2703448749058227E-2</v>
      </c>
      <c r="Q73" s="51">
        <f t="shared" si="160"/>
        <v>5.4562550196214143E-2</v>
      </c>
      <c r="R73" s="51">
        <f t="shared" si="160"/>
        <v>6.3586368496193924E-2</v>
      </c>
      <c r="S73" s="51">
        <f t="shared" si="160"/>
        <v>5.0982079875320538E-2</v>
      </c>
      <c r="T73" s="51">
        <f t="shared" si="160"/>
        <v>8.1279436261879362E-2</v>
      </c>
      <c r="U73" s="51">
        <f t="shared" si="160"/>
        <v>5.0169063549286345E-2</v>
      </c>
      <c r="V73" s="51">
        <f t="shared" si="160"/>
        <v>8.8845550991549491E-2</v>
      </c>
      <c r="W73" s="51">
        <f t="shared" si="160"/>
        <v>5.5572856277729836E-2</v>
      </c>
      <c r="X73" s="51">
        <f t="shared" si="160"/>
        <v>7.7389112168988916E-2</v>
      </c>
      <c r="Y73" s="51">
        <f t="shared" si="160"/>
        <v>8.511388158299546E-2</v>
      </c>
      <c r="Z73" s="51">
        <f t="shared" ref="Z73" si="161">+IFERROR(Z72/Z64,"n.a.")</f>
        <v>9.5812856721777084E-2</v>
      </c>
      <c r="AA73" s="51">
        <f t="shared" ref="AA73:AB73" si="162">+IFERROR(AA72/AA64,"n.a.")</f>
        <v>0.12615629884857305</v>
      </c>
      <c r="AB73" s="51">
        <f t="shared" si="162"/>
        <v>0.14920700636317794</v>
      </c>
      <c r="AC73" s="51">
        <f t="shared" ref="AC73" si="163">+IFERROR(AC72/AC64,"n.a.")</f>
        <v>0.13908867279011655</v>
      </c>
      <c r="AF73" s="231"/>
    </row>
    <row r="74" spans="4:32" s="7" customFormat="1" ht="14.1" customHeight="1" x14ac:dyDescent="0.25">
      <c r="D74" s="74" t="s">
        <v>402</v>
      </c>
      <c r="E74" s="13"/>
      <c r="F74" s="13"/>
      <c r="G74" s="22" t="s">
        <v>135</v>
      </c>
      <c r="H74" s="22"/>
      <c r="I74" s="22"/>
      <c r="J74" s="22"/>
      <c r="K74" s="13"/>
      <c r="L74" s="316" t="str">
        <f t="shared" ref="L74:AA74" si="164">+L138</f>
        <v>n.a.</v>
      </c>
      <c r="M74" s="316" t="str">
        <f t="shared" si="164"/>
        <v>n.a.</v>
      </c>
      <c r="N74" s="316" t="str">
        <f t="shared" si="164"/>
        <v>n.a.</v>
      </c>
      <c r="O74" s="316" t="str">
        <f t="shared" si="164"/>
        <v>n.a.</v>
      </c>
      <c r="P74" s="316" t="str">
        <f t="shared" si="164"/>
        <v>n.a.</v>
      </c>
      <c r="Q74" s="316" t="str">
        <f t="shared" si="164"/>
        <v>n.a.</v>
      </c>
      <c r="R74" s="316" t="str">
        <f t="shared" si="164"/>
        <v>n.a.</v>
      </c>
      <c r="S74" s="316" t="str">
        <f t="shared" si="164"/>
        <v>n.a.</v>
      </c>
      <c r="T74" s="316">
        <f t="shared" si="164"/>
        <v>6.559427008256849E-2</v>
      </c>
      <c r="U74" s="316">
        <f t="shared" si="164"/>
        <v>4.1198795626452379E-2</v>
      </c>
      <c r="V74" s="316">
        <f t="shared" si="164"/>
        <v>7.3405000010716065E-2</v>
      </c>
      <c r="W74" s="316">
        <f t="shared" si="164"/>
        <v>4.6772500006828109E-2</v>
      </c>
      <c r="X74" s="316">
        <f t="shared" si="164"/>
        <v>6.8849708039248128E-2</v>
      </c>
      <c r="Y74" s="316">
        <f t="shared" si="164"/>
        <v>7.6381712997173903E-2</v>
      </c>
      <c r="Z74" s="316">
        <f t="shared" si="164"/>
        <v>8.6454799282694117E-2</v>
      </c>
      <c r="AA74" s="316">
        <f t="shared" si="164"/>
        <v>0.11770739052813246</v>
      </c>
      <c r="AB74" s="316">
        <f t="shared" ref="AB74:AC74" si="165">+AB138</f>
        <v>0.14709144162731264</v>
      </c>
      <c r="AC74" s="316">
        <f t="shared" si="165"/>
        <v>0.13769554746535703</v>
      </c>
    </row>
    <row r="75" spans="4:32" s="7" customFormat="1" ht="14.1" customHeight="1" x14ac:dyDescent="0.25">
      <c r="D75" s="29"/>
      <c r="E75" s="28"/>
      <c r="F75" s="28"/>
      <c r="G75" s="56"/>
      <c r="H75" s="56"/>
      <c r="I75" s="56"/>
      <c r="J75" s="56"/>
      <c r="K75" s="28"/>
      <c r="L75" s="220"/>
      <c r="M75" s="220"/>
      <c r="N75" s="220"/>
      <c r="O75" s="220"/>
      <c r="P75" s="220"/>
      <c r="Q75" s="220"/>
      <c r="R75" s="220"/>
      <c r="S75" s="220"/>
      <c r="T75" s="220"/>
      <c r="U75" s="220"/>
      <c r="V75" s="220"/>
      <c r="W75" s="220"/>
      <c r="X75" s="220"/>
      <c r="Y75" s="220"/>
      <c r="Z75" s="220"/>
      <c r="AA75" s="220"/>
      <c r="AB75" s="220"/>
      <c r="AC75" s="220"/>
    </row>
    <row r="76" spans="4:32" s="7" customFormat="1" ht="14.1" customHeight="1" x14ac:dyDescent="0.25">
      <c r="D76" s="33" t="s">
        <v>184</v>
      </c>
      <c r="E76" s="12"/>
      <c r="F76" s="12"/>
      <c r="G76" s="39"/>
      <c r="H76" s="39"/>
      <c r="I76" s="39"/>
      <c r="J76" s="39"/>
      <c r="K76" s="12"/>
      <c r="L76" s="12"/>
      <c r="M76" s="12"/>
      <c r="N76" s="12"/>
      <c r="O76" s="12"/>
      <c r="P76" s="12"/>
      <c r="Q76" s="12"/>
      <c r="R76" s="12"/>
      <c r="S76" s="12"/>
      <c r="T76" s="12"/>
      <c r="U76" s="12"/>
      <c r="V76" s="12"/>
      <c r="W76" s="12"/>
      <c r="X76" s="12"/>
      <c r="Y76" s="12"/>
      <c r="Z76" s="12"/>
      <c r="AA76" s="12"/>
      <c r="AB76" s="12"/>
      <c r="AC76" s="12"/>
    </row>
    <row r="77" spans="4:32" s="7" customFormat="1" ht="14.1" customHeight="1" x14ac:dyDescent="0.25">
      <c r="D77" s="13" t="s">
        <v>408</v>
      </c>
      <c r="E77" s="73"/>
      <c r="F77" s="13"/>
      <c r="G77" s="22" t="s">
        <v>134</v>
      </c>
      <c r="H77" s="22"/>
      <c r="I77" s="22"/>
      <c r="J77" s="22"/>
      <c r="K77" s="44"/>
      <c r="L77" s="44">
        <v>7062.0230000000001</v>
      </c>
      <c r="M77" s="44">
        <v>7128.5389999999998</v>
      </c>
      <c r="N77" s="44">
        <v>7188.9260000000004</v>
      </c>
      <c r="O77" s="44">
        <v>7222.732</v>
      </c>
      <c r="P77" s="44">
        <v>7253.6719999999996</v>
      </c>
      <c r="Q77" s="44">
        <v>7237.6409999999996</v>
      </c>
      <c r="R77" s="44">
        <v>7228.317</v>
      </c>
      <c r="S77" s="44">
        <v>7245.3360000000002</v>
      </c>
      <c r="T77" s="44">
        <v>7244.0569999999998</v>
      </c>
      <c r="U77" s="44">
        <v>7280.9129999999996</v>
      </c>
      <c r="V77" s="44">
        <v>7318.1840000000002</v>
      </c>
      <c r="W77" s="44">
        <v>7396.4930000000004</v>
      </c>
      <c r="X77" s="44">
        <v>7485.4530000000004</v>
      </c>
      <c r="Y77" s="44">
        <v>7527.45</v>
      </c>
      <c r="Z77" s="44">
        <v>7567.74</v>
      </c>
      <c r="AA77" s="44">
        <v>4813.5370000000003</v>
      </c>
      <c r="AB77" s="44">
        <v>4767.1980000000003</v>
      </c>
      <c r="AC77" s="44">
        <v>4693.84</v>
      </c>
    </row>
    <row r="78" spans="4:32" s="7" customFormat="1" ht="14.1" customHeight="1" x14ac:dyDescent="0.25">
      <c r="D78" s="13" t="s">
        <v>152</v>
      </c>
      <c r="E78" s="73"/>
      <c r="F78" s="13"/>
      <c r="G78" s="22" t="s">
        <v>134</v>
      </c>
      <c r="H78" s="22"/>
      <c r="I78" s="22"/>
      <c r="J78" s="22"/>
      <c r="K78" s="13"/>
      <c r="L78" s="58">
        <f t="shared" ref="L78:S78" si="166">L79-L77</f>
        <v>153.92799999999988</v>
      </c>
      <c r="M78" s="58">
        <f t="shared" si="166"/>
        <v>158.19700000000012</v>
      </c>
      <c r="N78" s="58">
        <f t="shared" si="166"/>
        <v>156.05499999999938</v>
      </c>
      <c r="O78" s="58">
        <f t="shared" si="166"/>
        <v>159.92600000000039</v>
      </c>
      <c r="P78" s="58">
        <f t="shared" si="166"/>
        <v>169.27600000000075</v>
      </c>
      <c r="Q78" s="58">
        <f t="shared" si="166"/>
        <v>162.84100000000035</v>
      </c>
      <c r="R78" s="58">
        <f t="shared" si="166"/>
        <v>159.97999999999956</v>
      </c>
      <c r="S78" s="58">
        <f t="shared" si="166"/>
        <v>162.33299999999963</v>
      </c>
      <c r="T78" s="58">
        <f>T79-T77</f>
        <v>180.88700000000063</v>
      </c>
      <c r="U78" s="58">
        <f t="shared" ref="U78:AA78" si="167">U79-U77</f>
        <v>182.81800000000021</v>
      </c>
      <c r="V78" s="58">
        <f t="shared" si="167"/>
        <v>179.0649999999996</v>
      </c>
      <c r="W78" s="58">
        <f t="shared" si="167"/>
        <v>190.97799999999916</v>
      </c>
      <c r="X78" s="58">
        <f t="shared" si="167"/>
        <v>193.90999999999985</v>
      </c>
      <c r="Y78" s="58">
        <f t="shared" si="167"/>
        <v>204.30000000000018</v>
      </c>
      <c r="Z78" s="58">
        <f t="shared" si="167"/>
        <v>205.78200000000015</v>
      </c>
      <c r="AA78" s="58">
        <f t="shared" si="167"/>
        <v>208.89999999999964</v>
      </c>
      <c r="AB78" s="58">
        <f t="shared" ref="AB78:AC78" si="168">AB79-AB77</f>
        <v>218.01099999999951</v>
      </c>
      <c r="AC78" s="58">
        <f t="shared" si="168"/>
        <v>218.96599999999944</v>
      </c>
    </row>
    <row r="79" spans="4:32" s="7" customFormat="1" ht="14.1" customHeight="1" x14ac:dyDescent="0.25">
      <c r="D79" s="13" t="s">
        <v>409</v>
      </c>
      <c r="E79" s="73"/>
      <c r="F79" s="13"/>
      <c r="G79" s="22" t="s">
        <v>134</v>
      </c>
      <c r="H79" s="22"/>
      <c r="I79" s="22"/>
      <c r="J79" s="22"/>
      <c r="K79" s="44"/>
      <c r="L79" s="44">
        <v>7215.951</v>
      </c>
      <c r="M79" s="44">
        <v>7286.7359999999999</v>
      </c>
      <c r="N79" s="44">
        <v>7344.9809999999998</v>
      </c>
      <c r="O79" s="44">
        <v>7382.6580000000004</v>
      </c>
      <c r="P79" s="44">
        <v>7422.9480000000003</v>
      </c>
      <c r="Q79" s="44">
        <v>7400.482</v>
      </c>
      <c r="R79" s="44">
        <v>7388.2969999999996</v>
      </c>
      <c r="S79" s="44">
        <v>7407.6689999999999</v>
      </c>
      <c r="T79" s="44">
        <v>7424.9440000000004</v>
      </c>
      <c r="U79" s="44">
        <v>7463.7309999999998</v>
      </c>
      <c r="V79" s="44">
        <v>7497.2489999999998</v>
      </c>
      <c r="W79" s="44">
        <v>7587.4709999999995</v>
      </c>
      <c r="X79" s="44">
        <v>7679.3630000000003</v>
      </c>
      <c r="Y79" s="44">
        <v>7731.75</v>
      </c>
      <c r="Z79" s="44">
        <v>7773.5219999999999</v>
      </c>
      <c r="AA79" s="44">
        <v>5022.4369999999999</v>
      </c>
      <c r="AB79" s="44">
        <v>4985.2089999999998</v>
      </c>
      <c r="AC79" s="44">
        <v>4912.8059999999996</v>
      </c>
    </row>
    <row r="80" spans="4:32" s="7" customFormat="1" ht="14.1" customHeight="1" x14ac:dyDescent="0.25">
      <c r="D80" s="13" t="s">
        <v>410</v>
      </c>
      <c r="E80" s="24"/>
      <c r="G80" s="22" t="s">
        <v>141</v>
      </c>
      <c r="H80" s="41"/>
      <c r="I80" s="41"/>
      <c r="J80" s="41"/>
      <c r="L80" s="31">
        <v>6.8</v>
      </c>
      <c r="M80" s="31">
        <v>6.8</v>
      </c>
      <c r="N80" s="31">
        <v>6.6</v>
      </c>
      <c r="O80" s="31">
        <v>6.4</v>
      </c>
      <c r="P80" s="31">
        <v>6.2</v>
      </c>
      <c r="Q80" s="31">
        <v>5.9</v>
      </c>
      <c r="R80" s="31">
        <v>5.7</v>
      </c>
      <c r="S80" s="31">
        <v>5.5</v>
      </c>
      <c r="T80" s="31">
        <v>5.4</v>
      </c>
      <c r="U80" s="31">
        <v>5.2</v>
      </c>
      <c r="V80" s="31">
        <v>5</v>
      </c>
      <c r="W80" s="31">
        <v>5</v>
      </c>
      <c r="X80" s="31">
        <v>4.9000000000000004</v>
      </c>
      <c r="Y80" s="31">
        <v>4.8</v>
      </c>
      <c r="Z80" s="31">
        <v>4.7</v>
      </c>
      <c r="AA80" s="31">
        <v>2.94</v>
      </c>
      <c r="AB80" s="31">
        <v>2.83</v>
      </c>
      <c r="AC80" s="31">
        <v>2.72</v>
      </c>
    </row>
    <row r="81" spans="4:32" s="7" customFormat="1" ht="14.1" customHeight="1" x14ac:dyDescent="0.25">
      <c r="D81" s="13" t="s">
        <v>411</v>
      </c>
      <c r="E81" s="73"/>
      <c r="F81" s="13"/>
      <c r="G81" s="22" t="s">
        <v>141</v>
      </c>
      <c r="H81" s="22"/>
      <c r="I81" s="22"/>
      <c r="J81" s="22"/>
      <c r="K81" s="13"/>
      <c r="L81" s="31">
        <v>6.6</v>
      </c>
      <c r="M81" s="31">
        <v>6.4</v>
      </c>
      <c r="N81" s="31">
        <v>6.2</v>
      </c>
      <c r="O81" s="31">
        <v>6</v>
      </c>
      <c r="P81" s="31">
        <v>5.8</v>
      </c>
      <c r="Q81" s="31">
        <v>5.6</v>
      </c>
      <c r="R81" s="31">
        <v>5.4</v>
      </c>
      <c r="S81" s="31">
        <v>5.3</v>
      </c>
      <c r="T81" s="31">
        <v>5.0999999999999996</v>
      </c>
      <c r="U81" s="31">
        <v>4.9000000000000004</v>
      </c>
      <c r="V81" s="31">
        <v>4.8</v>
      </c>
      <c r="W81" s="31">
        <v>4.8</v>
      </c>
      <c r="X81" s="31">
        <v>4.7</v>
      </c>
      <c r="Y81" s="31">
        <v>4.5</v>
      </c>
      <c r="Z81" s="31">
        <v>4.4000000000000004</v>
      </c>
      <c r="AA81" s="31">
        <v>2.88</v>
      </c>
      <c r="AB81" s="31">
        <v>2.76</v>
      </c>
      <c r="AC81" s="31">
        <v>2.59</v>
      </c>
    </row>
    <row r="82" spans="4:32" ht="14.1" customHeight="1" x14ac:dyDescent="0.2"/>
    <row r="83" spans="4:32" s="7" customFormat="1" ht="14.1" customHeight="1" x14ac:dyDescent="0.25">
      <c r="D83" s="57" t="s">
        <v>151</v>
      </c>
      <c r="G83" s="41"/>
      <c r="H83" s="41"/>
      <c r="I83" s="41"/>
      <c r="J83" s="41"/>
    </row>
    <row r="84" spans="4:32" s="7" customFormat="1" ht="14.1" customHeight="1" x14ac:dyDescent="0.25">
      <c r="D84" s="13" t="s">
        <v>10</v>
      </c>
      <c r="E84" s="13"/>
      <c r="F84" s="13"/>
      <c r="G84" s="22" t="s">
        <v>134</v>
      </c>
      <c r="H84" s="22"/>
      <c r="I84" s="22"/>
      <c r="J84" s="22"/>
      <c r="K84" s="13"/>
      <c r="L84" s="17">
        <f t="shared" ref="L84:Z84" si="169">L34</f>
        <v>408.93900000000002</v>
      </c>
      <c r="M84" s="17">
        <f t="shared" si="169"/>
        <v>420.35700000000003</v>
      </c>
      <c r="N84" s="17">
        <f t="shared" si="169"/>
        <v>430.452</v>
      </c>
      <c r="O84" s="17">
        <f t="shared" si="169"/>
        <v>434.58600000000001</v>
      </c>
      <c r="P84" s="17">
        <f t="shared" si="169"/>
        <v>457.28899999999999</v>
      </c>
      <c r="Q84" s="17">
        <f t="shared" si="169"/>
        <v>465.19799999999998</v>
      </c>
      <c r="R84" s="17">
        <f t="shared" si="169"/>
        <v>478.59100000000001</v>
      </c>
      <c r="S84" s="17">
        <f t="shared" si="169"/>
        <v>484.23099999999999</v>
      </c>
      <c r="T84" s="17">
        <f t="shared" si="169"/>
        <v>518.73699999999997</v>
      </c>
      <c r="U84" s="17">
        <f t="shared" si="169"/>
        <v>530.66999999999996</v>
      </c>
      <c r="V84" s="17">
        <f t="shared" si="169"/>
        <v>543.39099999999996</v>
      </c>
      <c r="W84" s="17">
        <f t="shared" si="169"/>
        <v>549.09</v>
      </c>
      <c r="X84" s="17">
        <f t="shared" si="169"/>
        <v>583.851</v>
      </c>
      <c r="Y84" s="17">
        <f t="shared" si="169"/>
        <v>595.351</v>
      </c>
      <c r="Z84" s="17">
        <f t="shared" si="169"/>
        <v>608.49400000000003</v>
      </c>
      <c r="AA84" s="17">
        <f t="shared" ref="AA84:AB84" si="170">AA34</f>
        <v>621.44500000000005</v>
      </c>
      <c r="AB84" s="17">
        <f t="shared" si="170"/>
        <v>662.29600000000005</v>
      </c>
      <c r="AC84" s="17">
        <f t="shared" ref="AC84" si="171">AC34</f>
        <v>676.64</v>
      </c>
      <c r="AF84" s="231"/>
    </row>
    <row r="85" spans="4:32" s="7" customFormat="1" ht="14.1" customHeight="1" x14ac:dyDescent="0.25">
      <c r="D85" s="52" t="s">
        <v>153</v>
      </c>
      <c r="E85" s="13"/>
      <c r="F85" s="13"/>
      <c r="G85" s="22" t="s">
        <v>134</v>
      </c>
      <c r="H85" s="22"/>
      <c r="I85" s="22"/>
      <c r="J85" s="22"/>
      <c r="K85" s="13"/>
      <c r="L85" s="17">
        <f t="shared" ref="L85:Z85" si="172">-L87/L9*L10</f>
        <v>-104.10818673146015</v>
      </c>
      <c r="M85" s="17">
        <f t="shared" si="172"/>
        <v>-111.42097519113672</v>
      </c>
      <c r="N85" s="17">
        <f t="shared" si="172"/>
        <v>-115.80220978780793</v>
      </c>
      <c r="O85" s="17">
        <f t="shared" si="172"/>
        <v>-126.00528204944683</v>
      </c>
      <c r="P85" s="17">
        <f t="shared" si="172"/>
        <v>-130.30267790254732</v>
      </c>
      <c r="Q85" s="17">
        <f t="shared" si="172"/>
        <v>-131.88733139853517</v>
      </c>
      <c r="R85" s="17">
        <f t="shared" si="172"/>
        <v>-129.77938106458885</v>
      </c>
      <c r="S85" s="17">
        <f t="shared" si="172"/>
        <v>-140.89165022338048</v>
      </c>
      <c r="T85" s="17">
        <f t="shared" si="172"/>
        <v>-141.98613201423785</v>
      </c>
      <c r="U85" s="17">
        <f t="shared" si="172"/>
        <v>-140.66465383736281</v>
      </c>
      <c r="V85" s="17">
        <f t="shared" si="172"/>
        <v>-139.85755564930733</v>
      </c>
      <c r="W85" s="17">
        <f t="shared" si="172"/>
        <v>-154.51845223891189</v>
      </c>
      <c r="X85" s="17">
        <f t="shared" si="172"/>
        <v>-156.14320298092247</v>
      </c>
      <c r="Y85" s="17">
        <f t="shared" si="172"/>
        <v>-159.6872992153163</v>
      </c>
      <c r="Z85" s="17">
        <f t="shared" si="172"/>
        <v>-156.5565892195909</v>
      </c>
      <c r="AA85" s="17">
        <f t="shared" ref="AA85:AB85" si="173">-AA87/AA9*AA10</f>
        <v>-183.70556985759035</v>
      </c>
      <c r="AB85" s="17">
        <f t="shared" si="173"/>
        <v>-183.65114056765461</v>
      </c>
      <c r="AC85" s="17">
        <f t="shared" ref="AC85" si="174">-AC87/AC9*AC10</f>
        <v>-195.45876498168028</v>
      </c>
      <c r="AF85" s="231"/>
    </row>
    <row r="86" spans="4:32" s="7" customFormat="1" ht="14.1" customHeight="1" x14ac:dyDescent="0.25">
      <c r="D86" s="52" t="s">
        <v>221</v>
      </c>
      <c r="E86" s="13"/>
      <c r="F86" s="13"/>
      <c r="G86" s="22" t="s">
        <v>134</v>
      </c>
      <c r="H86" s="22"/>
      <c r="I86" s="22"/>
      <c r="J86" s="22"/>
      <c r="K86" s="13"/>
      <c r="L86" s="17">
        <f t="shared" ref="L86:S86" si="175">L87-L85</f>
        <v>-174.79981326853988</v>
      </c>
      <c r="M86" s="17">
        <f t="shared" si="175"/>
        <v>-181.26602480886328</v>
      </c>
      <c r="N86" s="17">
        <f t="shared" si="175"/>
        <v>-162.38979021219208</v>
      </c>
      <c r="O86" s="17">
        <f t="shared" si="175"/>
        <v>-152.79271795055317</v>
      </c>
      <c r="P86" s="17">
        <f t="shared" si="175"/>
        <v>-149.55432209745265</v>
      </c>
      <c r="Q86" s="17">
        <f t="shared" si="175"/>
        <v>-150.33566860146479</v>
      </c>
      <c r="R86" s="17">
        <f t="shared" si="175"/>
        <v>-150.76961893541113</v>
      </c>
      <c r="S86" s="17">
        <f t="shared" si="175"/>
        <v>-145.04334977661952</v>
      </c>
      <c r="T86" s="17">
        <f>T87-T85</f>
        <v>-153.13986798576212</v>
      </c>
      <c r="U86" s="17">
        <f t="shared" ref="U86:V86" si="176">U87-U85</f>
        <v>-157.76034616263715</v>
      </c>
      <c r="V86" s="17">
        <f t="shared" si="176"/>
        <v>-152.57044435069267</v>
      </c>
      <c r="W86" s="17">
        <f t="shared" ref="W86:X86" si="177">W87-W85</f>
        <v>-167.42354776108812</v>
      </c>
      <c r="X86" s="17">
        <f t="shared" si="177"/>
        <v>-162.69279701907755</v>
      </c>
      <c r="Y86" s="17">
        <f t="shared" ref="Y86:Z86" si="178">Y87-Y85</f>
        <v>-160.53470078468368</v>
      </c>
      <c r="Z86" s="17">
        <f t="shared" si="178"/>
        <v>-162.0634107804091</v>
      </c>
      <c r="AA86" s="17">
        <f t="shared" ref="AA86:AB86" si="179">AA87-AA85</f>
        <v>-179.62243014240963</v>
      </c>
      <c r="AB86" s="17">
        <f t="shared" si="179"/>
        <v>-167.05685943234536</v>
      </c>
      <c r="AC86" s="17">
        <f t="shared" ref="AC86" si="180">AC87-AC85</f>
        <v>-163.95723501831972</v>
      </c>
      <c r="AF86" s="231"/>
    </row>
    <row r="87" spans="4:32" s="7" customFormat="1" ht="14.1" customHeight="1" x14ac:dyDescent="0.25">
      <c r="D87" s="13" t="s">
        <v>401</v>
      </c>
      <c r="E87" s="13"/>
      <c r="F87" s="13"/>
      <c r="G87" s="22" t="s">
        <v>134</v>
      </c>
      <c r="H87" s="22"/>
      <c r="I87" s="22"/>
      <c r="J87" s="22"/>
      <c r="K87" s="13"/>
      <c r="L87" s="17">
        <f t="shared" ref="L87:Z87" si="181">L53</f>
        <v>-278.90800000000002</v>
      </c>
      <c r="M87" s="17">
        <f t="shared" si="181"/>
        <v>-292.68700000000001</v>
      </c>
      <c r="N87" s="17">
        <f t="shared" si="181"/>
        <v>-278.19200000000001</v>
      </c>
      <c r="O87" s="17">
        <f t="shared" si="181"/>
        <v>-278.798</v>
      </c>
      <c r="P87" s="17">
        <f t="shared" si="181"/>
        <v>-279.85699999999997</v>
      </c>
      <c r="Q87" s="17">
        <f t="shared" si="181"/>
        <v>-282.22299999999996</v>
      </c>
      <c r="R87" s="17">
        <f t="shared" si="181"/>
        <v>-280.54899999999998</v>
      </c>
      <c r="S87" s="17">
        <f t="shared" si="181"/>
        <v>-285.935</v>
      </c>
      <c r="T87" s="17">
        <f t="shared" si="181"/>
        <v>-295.12599999999998</v>
      </c>
      <c r="U87" s="17">
        <f t="shared" si="181"/>
        <v>-298.42499999999995</v>
      </c>
      <c r="V87" s="17">
        <f t="shared" si="181"/>
        <v>-292.428</v>
      </c>
      <c r="W87" s="17">
        <f t="shared" si="181"/>
        <v>-321.94200000000001</v>
      </c>
      <c r="X87" s="17">
        <f t="shared" si="181"/>
        <v>-318.83600000000001</v>
      </c>
      <c r="Y87" s="17">
        <f t="shared" si="181"/>
        <v>-320.22199999999998</v>
      </c>
      <c r="Z87" s="17">
        <f t="shared" si="181"/>
        <v>-318.62</v>
      </c>
      <c r="AA87" s="17">
        <f t="shared" ref="AA87:AB87" si="182">AA53</f>
        <v>-363.32799999999997</v>
      </c>
      <c r="AB87" s="17">
        <f t="shared" si="182"/>
        <v>-350.70799999999997</v>
      </c>
      <c r="AC87" s="17">
        <f t="shared" ref="AC87" si="183">AC53</f>
        <v>-359.416</v>
      </c>
      <c r="AF87" s="231"/>
    </row>
    <row r="88" spans="4:32" s="7" customFormat="1" ht="14.1" customHeight="1" x14ac:dyDescent="0.25">
      <c r="D88" s="64" t="s">
        <v>237</v>
      </c>
      <c r="E88" s="26"/>
      <c r="F88" s="13"/>
      <c r="G88" s="22" t="s">
        <v>134</v>
      </c>
      <c r="H88" s="22"/>
      <c r="I88" s="22"/>
      <c r="J88" s="22"/>
      <c r="K88" s="13"/>
      <c r="L88" s="17">
        <f t="shared" ref="L88:Z88" si="184">+L36</f>
        <v>-20.100000000000001</v>
      </c>
      <c r="M88" s="17">
        <f t="shared" si="184"/>
        <v>-22.9</v>
      </c>
      <c r="N88" s="17">
        <f t="shared" si="184"/>
        <v>-24.3</v>
      </c>
      <c r="O88" s="17">
        <f t="shared" si="184"/>
        <v>-26.8</v>
      </c>
      <c r="P88" s="17">
        <f t="shared" si="184"/>
        <v>-28.7</v>
      </c>
      <c r="Q88" s="17">
        <f t="shared" si="184"/>
        <v>-28.8</v>
      </c>
      <c r="R88" s="17">
        <f t="shared" si="184"/>
        <v>-28.8</v>
      </c>
      <c r="S88" s="17">
        <f t="shared" si="184"/>
        <v>-31.5</v>
      </c>
      <c r="T88" s="17">
        <f t="shared" si="184"/>
        <v>-34.5</v>
      </c>
      <c r="U88" s="17">
        <f t="shared" si="184"/>
        <v>-37.5</v>
      </c>
      <c r="V88" s="17">
        <f t="shared" si="184"/>
        <v>-37.1</v>
      </c>
      <c r="W88" s="17">
        <f t="shared" si="184"/>
        <v>-45.87</v>
      </c>
      <c r="X88" s="17">
        <f t="shared" si="184"/>
        <v>-47.6</v>
      </c>
      <c r="Y88" s="17">
        <f t="shared" si="184"/>
        <v>-48.3</v>
      </c>
      <c r="Z88" s="17">
        <f t="shared" si="184"/>
        <v>-45.2</v>
      </c>
      <c r="AA88" s="17">
        <f t="shared" ref="AA88:AB88" si="185">+AA36</f>
        <v>-50.32</v>
      </c>
      <c r="AB88" s="17">
        <f t="shared" si="185"/>
        <v>-48.639000000000003</v>
      </c>
      <c r="AC88" s="17">
        <f t="shared" ref="AC88" si="186">+AC36</f>
        <v>-49.451999999999998</v>
      </c>
      <c r="AF88" s="231"/>
    </row>
    <row r="89" spans="4:32" s="7" customFormat="1" ht="14.1" customHeight="1" x14ac:dyDescent="0.25">
      <c r="D89" s="64" t="s">
        <v>14</v>
      </c>
      <c r="E89" s="26"/>
      <c r="F89" s="13"/>
      <c r="G89" s="22" t="s">
        <v>134</v>
      </c>
      <c r="H89" s="22"/>
      <c r="I89" s="22"/>
      <c r="J89" s="22"/>
      <c r="K89" s="13"/>
      <c r="L89" s="17">
        <f t="shared" ref="L89:Z89" si="187">+L58</f>
        <v>0.67</v>
      </c>
      <c r="M89" s="17">
        <f t="shared" si="187"/>
        <v>0.26</v>
      </c>
      <c r="N89" s="17">
        <f t="shared" si="187"/>
        <v>1.623</v>
      </c>
      <c r="O89" s="17">
        <f t="shared" si="187"/>
        <v>-0.129</v>
      </c>
      <c r="P89" s="17">
        <f t="shared" si="187"/>
        <v>4.5339999999999998</v>
      </c>
      <c r="Q89" s="17">
        <f t="shared" si="187"/>
        <v>0.44600000000000001</v>
      </c>
      <c r="R89" s="17">
        <f t="shared" si="187"/>
        <v>2.4409999999999998</v>
      </c>
      <c r="S89" s="17">
        <f t="shared" si="187"/>
        <v>-1.1120000000000001</v>
      </c>
      <c r="T89" s="17">
        <f t="shared" si="187"/>
        <v>4.1340000000000003</v>
      </c>
      <c r="U89" s="17">
        <f t="shared" si="187"/>
        <v>4.8730000000000002</v>
      </c>
      <c r="V89" s="17">
        <f t="shared" si="187"/>
        <v>5.0519999999999996</v>
      </c>
      <c r="W89" s="17">
        <f t="shared" si="187"/>
        <v>5.5359999999999996</v>
      </c>
      <c r="X89" s="17">
        <f t="shared" si="187"/>
        <v>6.2080000000000002</v>
      </c>
      <c r="Y89" s="17">
        <f t="shared" si="187"/>
        <v>5.1459999999999999</v>
      </c>
      <c r="Z89" s="17">
        <f t="shared" si="187"/>
        <v>5.5330000000000004</v>
      </c>
      <c r="AA89" s="17">
        <f t="shared" ref="AA89:AB89" si="188">+AA58</f>
        <v>4.9779999999999998</v>
      </c>
      <c r="AB89" s="17">
        <f t="shared" si="188"/>
        <v>6.2530000000000001</v>
      </c>
      <c r="AC89" s="17">
        <f t="shared" ref="AC89" si="189">+AC58</f>
        <v>5.05</v>
      </c>
      <c r="AF89" s="231"/>
    </row>
    <row r="90" spans="4:32" s="7" customFormat="1" ht="14.1" customHeight="1" x14ac:dyDescent="0.25">
      <c r="D90" s="64" t="s">
        <v>148</v>
      </c>
      <c r="E90" s="26"/>
      <c r="F90" s="13"/>
      <c r="G90" s="22" t="s">
        <v>134</v>
      </c>
      <c r="H90" s="22"/>
      <c r="I90" s="22"/>
      <c r="J90" s="22"/>
      <c r="K90" s="13"/>
      <c r="L90" s="17">
        <f t="shared" ref="L90:Z90" si="190">+L59</f>
        <v>-1.6</v>
      </c>
      <c r="M90" s="17">
        <f t="shared" si="190"/>
        <v>-1.1000000000000001</v>
      </c>
      <c r="N90" s="17">
        <f t="shared" si="190"/>
        <v>-1.5</v>
      </c>
      <c r="O90" s="17">
        <f t="shared" si="190"/>
        <v>-4.3</v>
      </c>
      <c r="P90" s="17">
        <f t="shared" si="190"/>
        <v>-4.5999999999999996</v>
      </c>
      <c r="Q90" s="17">
        <f t="shared" si="190"/>
        <v>-4.8</v>
      </c>
      <c r="R90" s="17">
        <f t="shared" si="190"/>
        <v>-2.8</v>
      </c>
      <c r="S90" s="17">
        <f t="shared" si="190"/>
        <v>-5.0999999999999996</v>
      </c>
      <c r="T90" s="17">
        <f t="shared" si="190"/>
        <v>-4.5999999999999996</v>
      </c>
      <c r="U90" s="17">
        <f t="shared" si="190"/>
        <v>-4.8</v>
      </c>
      <c r="V90" s="17">
        <f t="shared" si="190"/>
        <v>-3.1</v>
      </c>
      <c r="W90" s="17">
        <f t="shared" si="190"/>
        <v>-4.16</v>
      </c>
      <c r="X90" s="17">
        <f t="shared" si="190"/>
        <v>-1.5</v>
      </c>
      <c r="Y90" s="17">
        <f t="shared" si="190"/>
        <v>-1.4</v>
      </c>
      <c r="Z90" s="17">
        <f t="shared" si="190"/>
        <v>-1</v>
      </c>
      <c r="AA90" s="17">
        <f t="shared" ref="AA90:AB90" si="191">+AA59</f>
        <v>-1.22</v>
      </c>
      <c r="AB90" s="17">
        <f t="shared" si="191"/>
        <v>-1.054</v>
      </c>
      <c r="AC90" s="17">
        <f t="shared" ref="AC90" si="192">+AC59</f>
        <v>-0.94799999999999995</v>
      </c>
      <c r="AF90" s="231"/>
    </row>
    <row r="91" spans="4:32" s="7" customFormat="1" ht="14.1" customHeight="1" x14ac:dyDescent="0.25">
      <c r="D91" s="64" t="s">
        <v>239</v>
      </c>
      <c r="E91" s="26"/>
      <c r="F91" s="13"/>
      <c r="G91" s="22" t="s">
        <v>134</v>
      </c>
      <c r="H91" s="22"/>
      <c r="I91" s="22"/>
      <c r="J91" s="22"/>
      <c r="K91" s="13"/>
      <c r="L91" s="44">
        <v>-18.809000000000001</v>
      </c>
      <c r="M91" s="44">
        <v>-40.442</v>
      </c>
      <c r="N91" s="44">
        <v>-32.893999999999998</v>
      </c>
      <c r="O91" s="44">
        <v>-62.241</v>
      </c>
      <c r="P91" s="44">
        <v>-25.832999999999998</v>
      </c>
      <c r="Q91" s="44">
        <v>-39.082000000000001</v>
      </c>
      <c r="R91" s="44">
        <v>-34.667999999999999</v>
      </c>
      <c r="S91" s="44">
        <v>-56.29</v>
      </c>
      <c r="T91" s="44">
        <v>-33.115000000000002</v>
      </c>
      <c r="U91" s="44">
        <v>-36.612000000000002</v>
      </c>
      <c r="V91" s="44">
        <v>-33.479999999999997</v>
      </c>
      <c r="W91" s="44">
        <v>-64.396000000000001</v>
      </c>
      <c r="X91" s="44">
        <v>-42.652000000000001</v>
      </c>
      <c r="Y91" s="44">
        <v>-43.54</v>
      </c>
      <c r="Z91" s="44">
        <v>-42.994</v>
      </c>
      <c r="AA91" s="44">
        <v>-56.920999999999999</v>
      </c>
      <c r="AB91" s="44">
        <v>-54.13</v>
      </c>
      <c r="AC91" s="44">
        <v>-48.734999999999999</v>
      </c>
      <c r="AF91" s="231"/>
    </row>
    <row r="92" spans="4:32" s="7" customFormat="1" ht="14.1" customHeight="1" x14ac:dyDescent="0.25">
      <c r="D92" s="64" t="s">
        <v>412</v>
      </c>
      <c r="E92" s="26"/>
      <c r="F92" s="13"/>
      <c r="G92" s="22" t="s">
        <v>134</v>
      </c>
      <c r="H92" s="22"/>
      <c r="I92" s="22"/>
      <c r="J92" s="22"/>
      <c r="K92" s="13"/>
      <c r="L92" s="44">
        <v>-12.18</v>
      </c>
      <c r="M92" s="44">
        <v>-12.359</v>
      </c>
      <c r="N92" s="44">
        <v>-12.154999999999999</v>
      </c>
      <c r="O92" s="44">
        <v>-12.46</v>
      </c>
      <c r="P92" s="44">
        <v>-13.353999999999999</v>
      </c>
      <c r="Q92" s="44">
        <v>-13.385999999999999</v>
      </c>
      <c r="R92" s="44">
        <v>-13.535</v>
      </c>
      <c r="S92" s="44">
        <v>-14.148</v>
      </c>
      <c r="T92" s="44">
        <v>-14.996</v>
      </c>
      <c r="U92" s="44">
        <v>-16.457000000000001</v>
      </c>
      <c r="V92" s="44">
        <v>-14.026</v>
      </c>
      <c r="W92" s="44">
        <v>-15.471</v>
      </c>
      <c r="X92" s="44">
        <v>-16.257999999999999</v>
      </c>
      <c r="Y92" s="44">
        <f>+'Quarterly CF'!Q41</f>
        <v>-16.45</v>
      </c>
      <c r="Z92" s="44">
        <f>+'Quarterly CF'!R41</f>
        <v>-16.442</v>
      </c>
      <c r="AA92" s="44">
        <f>+'Quarterly CF'!S41</f>
        <v>-17.498000000000001</v>
      </c>
      <c r="AB92" s="44">
        <f>+'Quarterly CF'!T41</f>
        <v>-17.731000000000002</v>
      </c>
      <c r="AC92" s="44">
        <f>+'Quarterly CF'!U41</f>
        <v>-18.344999999999999</v>
      </c>
      <c r="AF92" s="231"/>
    </row>
    <row r="93" spans="4:32" s="7" customFormat="1" ht="14.1" customHeight="1" thickBot="1" x14ac:dyDescent="0.3">
      <c r="D93" s="28" t="s">
        <v>413</v>
      </c>
      <c r="E93" s="30"/>
      <c r="F93" s="28"/>
      <c r="G93" s="56" t="s">
        <v>134</v>
      </c>
      <c r="H93" s="56"/>
      <c r="I93" s="56"/>
      <c r="J93" s="56"/>
      <c r="K93" s="28"/>
      <c r="L93" s="256">
        <f>+'Quarterly CF'!D21</f>
        <v>-39.454999999999998</v>
      </c>
      <c r="M93" s="256">
        <f>+'Quarterly CF'!E21</f>
        <v>-55.634999999999998</v>
      </c>
      <c r="N93" s="256">
        <f>+'Quarterly CF'!F21</f>
        <v>-60.834000000000003</v>
      </c>
      <c r="O93" s="256">
        <f>+'Quarterly CF'!G21</f>
        <v>17.478999999999999</v>
      </c>
      <c r="P93" s="256">
        <f>+'Quarterly CF'!H21</f>
        <v>-76.930999999999997</v>
      </c>
      <c r="Q93" s="256">
        <f>+'Quarterly CF'!I21</f>
        <v>28.094999999999999</v>
      </c>
      <c r="R93" s="256">
        <f>+'Quarterly CF'!J21</f>
        <v>70.757999999999996</v>
      </c>
      <c r="S93" s="256">
        <f>+'Quarterly CF'!K21</f>
        <v>64.39</v>
      </c>
      <c r="T93" s="256">
        <f>+'Quarterly CF'!L21</f>
        <v>9.8109999999999999</v>
      </c>
      <c r="U93" s="256">
        <f>+'Quarterly CF'!M21</f>
        <v>-51.42</v>
      </c>
      <c r="V93" s="256">
        <f>+'Quarterly CF'!N21</f>
        <v>-35.741</v>
      </c>
      <c r="W93" s="256">
        <f>+'Quarterly CF'!O21</f>
        <v>18.452000000000002</v>
      </c>
      <c r="X93" s="256">
        <f>+'Quarterly CF'!P21</f>
        <v>-57.366</v>
      </c>
      <c r="Y93" s="256">
        <f>+'Quarterly CF'!Q21</f>
        <v>-82.941000000000003</v>
      </c>
      <c r="Z93" s="256">
        <f>+'Quarterly CF'!R21</f>
        <v>-20.260000000000002</v>
      </c>
      <c r="AA93" s="256">
        <f>+'Quarterly CF'!S21</f>
        <v>87.388000000000005</v>
      </c>
      <c r="AB93" s="256">
        <f>+'Quarterly CF'!T21</f>
        <v>-48.44</v>
      </c>
      <c r="AC93" s="256">
        <f>+'Quarterly CF'!U21</f>
        <v>-7.7</v>
      </c>
      <c r="AF93" s="231"/>
    </row>
    <row r="94" spans="4:32" s="7" customFormat="1" ht="14.1" customHeight="1" thickBot="1" x14ac:dyDescent="0.3">
      <c r="D94" s="84" t="s">
        <v>169</v>
      </c>
      <c r="E94" s="85"/>
      <c r="F94" s="86"/>
      <c r="G94" s="87" t="s">
        <v>134</v>
      </c>
      <c r="H94" s="87"/>
      <c r="I94" s="87"/>
      <c r="J94" s="87"/>
      <c r="K94" s="86"/>
      <c r="L94" s="88">
        <f t="shared" ref="L94:W94" si="193">L84+L87+L88+L91+L93+L92+L89+L90</f>
        <v>38.557000000000016</v>
      </c>
      <c r="M94" s="88">
        <f t="shared" si="193"/>
        <v>-4.5059999999999949</v>
      </c>
      <c r="N94" s="88">
        <f t="shared" si="193"/>
        <v>22.2</v>
      </c>
      <c r="O94" s="88">
        <f t="shared" si="193"/>
        <v>67.336999999999989</v>
      </c>
      <c r="P94" s="88">
        <f t="shared" si="193"/>
        <v>32.54800000000003</v>
      </c>
      <c r="Q94" s="88">
        <f t="shared" si="193"/>
        <v>125.44800000000002</v>
      </c>
      <c r="R94" s="88">
        <f t="shared" si="193"/>
        <v>191.43799999999999</v>
      </c>
      <c r="S94" s="88">
        <f t="shared" si="193"/>
        <v>154.53600000000003</v>
      </c>
      <c r="T94" s="88">
        <f t="shared" si="193"/>
        <v>150.345</v>
      </c>
      <c r="U94" s="88">
        <f t="shared" si="193"/>
        <v>90.329000000000008</v>
      </c>
      <c r="V94" s="88">
        <f t="shared" si="193"/>
        <v>132.56799999999998</v>
      </c>
      <c r="W94" s="88">
        <f t="shared" si="193"/>
        <v>121.23900000000003</v>
      </c>
      <c r="X94" s="88">
        <f t="shared" ref="X94:Y94" si="194">X84+X87+X88+X91+X93+X92+X89+X90</f>
        <v>105.84699999999998</v>
      </c>
      <c r="Y94" s="88">
        <f t="shared" si="194"/>
        <v>87.644000000000005</v>
      </c>
      <c r="Z94" s="88">
        <f t="shared" ref="Z94" si="195">Z84+Z87+Z88+Z91+Z93+Z92+Z89+Z90</f>
        <v>169.51100000000002</v>
      </c>
      <c r="AA94" s="88">
        <f t="shared" ref="AA94:AB94" si="196">AA84+AA87+AA88+AA91+AA93+AA92+AA89+AA90</f>
        <v>224.52400000000011</v>
      </c>
      <c r="AB94" s="88">
        <f t="shared" si="196"/>
        <v>147.84700000000007</v>
      </c>
      <c r="AC94" s="88">
        <f t="shared" ref="AC94" si="197">AC84+AC87+AC88+AC91+AC93+AC92+AC89+AC90</f>
        <v>197.09399999999999</v>
      </c>
      <c r="AF94" s="231"/>
    </row>
    <row r="95" spans="4:32" s="7" customFormat="1" ht="14.1" customHeight="1" thickBot="1" x14ac:dyDescent="0.3">
      <c r="D95" s="7" t="s">
        <v>97</v>
      </c>
      <c r="E95" s="32"/>
      <c r="G95" s="41" t="s">
        <v>134</v>
      </c>
      <c r="H95" s="41"/>
      <c r="I95" s="41"/>
      <c r="J95" s="41"/>
      <c r="L95" s="257">
        <f>+'Quarterly CF'!D12</f>
        <v>-4.0039999999999996</v>
      </c>
      <c r="M95" s="257">
        <f>+'Quarterly CF'!E12</f>
        <v>-18.97</v>
      </c>
      <c r="N95" s="257">
        <f>+'Quarterly CF'!F12</f>
        <v>-4.5339999999999998</v>
      </c>
      <c r="O95" s="257">
        <f>+'Quarterly CF'!G12</f>
        <v>-49.625</v>
      </c>
      <c r="P95" s="257">
        <f>+'Quarterly CF'!H12</f>
        <v>-5.0129999999999999</v>
      </c>
      <c r="Q95" s="257">
        <f>+'Quarterly CF'!I12</f>
        <v>-19.721</v>
      </c>
      <c r="R95" s="257">
        <f>+'Quarterly CF'!J12</f>
        <v>-20.763000000000002</v>
      </c>
      <c r="S95" s="257">
        <f>+'Quarterly CF'!K12</f>
        <v>-45.741999999999997</v>
      </c>
      <c r="T95" s="257">
        <f>+'Quarterly CF'!L12</f>
        <v>-5.1909999999999998</v>
      </c>
      <c r="U95" s="257">
        <f>+'Quarterly CF'!M12</f>
        <v>-26.146999999999998</v>
      </c>
      <c r="V95" s="257">
        <f>+'Quarterly CF'!N12</f>
        <v>-15.903</v>
      </c>
      <c r="W95" s="257">
        <f>+'Quarterly CF'!O12</f>
        <v>-67.394000000000005</v>
      </c>
      <c r="X95" s="257">
        <f>+'Quarterly CF'!P12</f>
        <v>-18.079000000000001</v>
      </c>
      <c r="Y95" s="257">
        <f>+'Quarterly CF'!Q12</f>
        <v>-26.85</v>
      </c>
      <c r="Z95" s="257">
        <f>+'Quarterly CF'!R12</f>
        <v>-31.5</v>
      </c>
      <c r="AA95" s="257">
        <f>+'Quarterly CF'!S12</f>
        <v>-70.400000000000006</v>
      </c>
      <c r="AB95" s="257">
        <f>+'Quarterly CF'!T12</f>
        <v>9.4499999999999993</v>
      </c>
      <c r="AC95" s="257">
        <f>+'Quarterly CF'!U12</f>
        <v>-32.5</v>
      </c>
      <c r="AF95" s="231"/>
    </row>
    <row r="96" spans="4:32" s="7" customFormat="1" ht="14.1" customHeight="1" thickBot="1" x14ac:dyDescent="0.3">
      <c r="D96" s="84" t="s">
        <v>170</v>
      </c>
      <c r="E96" s="85"/>
      <c r="F96" s="86"/>
      <c r="G96" s="87" t="s">
        <v>134</v>
      </c>
      <c r="H96" s="87"/>
      <c r="I96" s="87"/>
      <c r="J96" s="87"/>
      <c r="K96" s="86"/>
      <c r="L96" s="88">
        <f>+SUM(L94:L95)</f>
        <v>34.553000000000019</v>
      </c>
      <c r="M96" s="88">
        <f>+SUM(M94:M95)</f>
        <v>-23.475999999999992</v>
      </c>
      <c r="N96" s="88">
        <f t="shared" ref="N96:T96" si="198">+SUM(N94:N95)</f>
        <v>17.666</v>
      </c>
      <c r="O96" s="88">
        <f t="shared" si="198"/>
        <v>17.711999999999989</v>
      </c>
      <c r="P96" s="88">
        <f t="shared" si="198"/>
        <v>27.535000000000032</v>
      </c>
      <c r="Q96" s="88">
        <f t="shared" si="198"/>
        <v>105.72700000000002</v>
      </c>
      <c r="R96" s="88">
        <f t="shared" si="198"/>
        <v>170.67499999999998</v>
      </c>
      <c r="S96" s="88">
        <f t="shared" si="198"/>
        <v>108.79400000000004</v>
      </c>
      <c r="T96" s="88">
        <f t="shared" si="198"/>
        <v>145.154</v>
      </c>
      <c r="U96" s="88">
        <f t="shared" ref="U96:W96" si="199">+SUM(U94:U95)</f>
        <v>64.182000000000016</v>
      </c>
      <c r="V96" s="88">
        <f t="shared" si="199"/>
        <v>116.66499999999998</v>
      </c>
      <c r="W96" s="88">
        <f t="shared" si="199"/>
        <v>53.845000000000027</v>
      </c>
      <c r="X96" s="88">
        <f t="shared" ref="X96:Y96" si="200">+SUM(X94:X95)</f>
        <v>87.767999999999972</v>
      </c>
      <c r="Y96" s="88">
        <f t="shared" si="200"/>
        <v>60.794000000000004</v>
      </c>
      <c r="Z96" s="88">
        <f t="shared" ref="Z96" si="201">+SUM(Z94:Z95)</f>
        <v>138.01100000000002</v>
      </c>
      <c r="AA96" s="88">
        <f t="shared" ref="AA96:AB96" si="202">+SUM(AA94:AA95)</f>
        <v>154.12400000000011</v>
      </c>
      <c r="AB96" s="88">
        <f t="shared" si="202"/>
        <v>157.29700000000005</v>
      </c>
      <c r="AC96" s="88">
        <f t="shared" ref="AC96" si="203">+SUM(AC94:AC95)</f>
        <v>164.59399999999999</v>
      </c>
      <c r="AF96" s="231"/>
    </row>
    <row r="97" spans="3:33" s="7" customFormat="1" ht="14.1" customHeight="1" x14ac:dyDescent="0.25">
      <c r="D97" s="12" t="s">
        <v>180</v>
      </c>
      <c r="E97" s="83"/>
      <c r="F97" s="12"/>
      <c r="G97" s="39" t="s">
        <v>134</v>
      </c>
      <c r="H97" s="39"/>
      <c r="I97" s="39"/>
      <c r="J97" s="39"/>
      <c r="K97" s="12"/>
      <c r="L97" s="258">
        <f>SUM('Quarterly CF'!D48:D49)+'Quarterly CF'!D34</f>
        <v>-86.525999999999996</v>
      </c>
      <c r="M97" s="258">
        <f>SUM('Quarterly CF'!E48:E49)+'Quarterly CF'!E34</f>
        <v>-56.588000000000001</v>
      </c>
      <c r="N97" s="258">
        <f>SUM('Quarterly CF'!F48:F49)+'Quarterly CF'!F34</f>
        <v>-94.177999999999997</v>
      </c>
      <c r="O97" s="258">
        <f>SUM('Quarterly CF'!G48:G49)+'Quarterly CF'!G34</f>
        <v>-66.572000000000003</v>
      </c>
      <c r="P97" s="258">
        <f>SUM('Quarterly CF'!H48:H49)+'Quarterly CF'!H34</f>
        <v>-124.63200000000001</v>
      </c>
      <c r="Q97" s="258">
        <f>SUM('Quarterly CF'!I48:I49)+'Quarterly CF'!I34</f>
        <v>-84.8</v>
      </c>
      <c r="R97" s="258">
        <f>SUM('Quarterly CF'!J48:J49)+'Quarterly CF'!J34</f>
        <v>-147.78100000000001</v>
      </c>
      <c r="S97" s="258">
        <f>SUM('Quarterly CF'!K48:K49)+'Quarterly CF'!K34</f>
        <v>-94.691999999999993</v>
      </c>
      <c r="T97" s="258">
        <f>SUM('Quarterly CF'!L48:L49)+'Quarterly CF'!L34</f>
        <v>-145.97999999999999</v>
      </c>
      <c r="U97" s="258">
        <f>SUM('Quarterly CF'!M48:M49)+'Quarterly CF'!M34</f>
        <v>-93.997</v>
      </c>
      <c r="V97" s="258">
        <f>SUM('Quarterly CF'!N48:N49)+'Quarterly CF'!N34</f>
        <v>-139.30099999999999</v>
      </c>
      <c r="W97" s="258">
        <f>SUM('Quarterly CF'!O48:O49)+'Quarterly CF'!O34</f>
        <v>-85.554000000000002</v>
      </c>
      <c r="X97" s="258">
        <f>SUM('Quarterly CF'!P48:P49)+'Quarterly CF'!P34</f>
        <v>-132.98599999999999</v>
      </c>
      <c r="Y97" s="258">
        <f>SUM('Quarterly CF'!Q48:Q49)+'Quarterly CF'!Q34</f>
        <v>-79.998999999999995</v>
      </c>
      <c r="Z97" s="258">
        <f>SUM('Quarterly CF'!R48:R49)+'Quarterly CF'!R34</f>
        <v>-127.1</v>
      </c>
      <c r="AA97" s="258">
        <f>SUM('Quarterly CF'!S48:S49)+'Quarterly CF'!S34</f>
        <v>-69.58</v>
      </c>
      <c r="AB97" s="258">
        <f>SUM('Quarterly CF'!T48:T49)+'Quarterly CF'!T34</f>
        <v>-81.722000000000008</v>
      </c>
      <c r="AC97" s="258">
        <f>SUM('Quarterly CF'!U48:U49)+'Quarterly CF'!U34</f>
        <v>-62.289000000000001</v>
      </c>
      <c r="AF97" s="231"/>
      <c r="AG97" s="63"/>
    </row>
    <row r="98" spans="3:33" s="7" customFormat="1" ht="14.1" customHeight="1" x14ac:dyDescent="0.25">
      <c r="D98" s="13" t="s">
        <v>171</v>
      </c>
      <c r="E98" s="24"/>
      <c r="G98" s="39" t="s">
        <v>134</v>
      </c>
      <c r="H98" s="41"/>
      <c r="I98" s="41"/>
      <c r="J98" s="41"/>
      <c r="L98" s="258">
        <f>('Quarterly CF'!D50+'Quarterly CF'!D51+'Quarterly CF'!D53+'Quarterly CF'!D57)</f>
        <v>-4.4649999999999999</v>
      </c>
      <c r="M98" s="258">
        <f>('Quarterly CF'!E50+'Quarterly CF'!E51+'Quarterly CF'!E53+'Quarterly CF'!E57)</f>
        <v>-4.968</v>
      </c>
      <c r="N98" s="258">
        <f>('Quarterly CF'!F50+'Quarterly CF'!F51+'Quarterly CF'!F53+'Quarterly CF'!F57)</f>
        <v>0.9920000000000001</v>
      </c>
      <c r="O98" s="258">
        <f>('Quarterly CF'!G50+'Quarterly CF'!G51+'Quarterly CF'!G53+'Quarterly CF'!G57)</f>
        <v>-9.0440000000000005</v>
      </c>
      <c r="P98" s="258">
        <f>('Quarterly CF'!H50+'Quarterly CF'!H51+'Quarterly CF'!H53+'Quarterly CF'!H57)</f>
        <v>-15.911999999999999</v>
      </c>
      <c r="Q98" s="258">
        <f>('Quarterly CF'!I50+'Quarterly CF'!I51+'Quarterly CF'!I53+'Quarterly CF'!I57)</f>
        <v>-4.444</v>
      </c>
      <c r="R98" s="258">
        <f>('Quarterly CF'!J50+'Quarterly CF'!J51+'Quarterly CF'!J53+'Quarterly CF'!J57)</f>
        <v>-3.9409999999999998</v>
      </c>
      <c r="S98" s="258">
        <f>('Quarterly CF'!K50+'Quarterly CF'!K51+'Quarterly CF'!K53+'Quarterly CF'!K57)</f>
        <v>-2.9710000000000001</v>
      </c>
      <c r="T98" s="258">
        <f>('Quarterly CF'!L50+'Quarterly CF'!L51+'Quarterly CF'!L53+'Quarterly CF'!L57)</f>
        <v>-0.85499999999999998</v>
      </c>
      <c r="U98" s="258">
        <f>('Quarterly CF'!M50+'Quarterly CF'!M51+'Quarterly CF'!M53+'Quarterly CF'!M57)</f>
        <v>-8.7260000000000009</v>
      </c>
      <c r="V98" s="258">
        <f>('Quarterly CF'!N50+'Quarterly CF'!N51+'Quarterly CF'!N53+'Quarterly CF'!N57)</f>
        <v>0.69499999999999995</v>
      </c>
      <c r="W98" s="258">
        <f>('Quarterly CF'!O50+'Quarterly CF'!O51+'Quarterly CF'!O53+'Quarterly CF'!O57)</f>
        <v>-4.0179999999999998</v>
      </c>
      <c r="X98" s="258">
        <f>('Quarterly CF'!P50+'Quarterly CF'!P51+'Quarterly CF'!P53+'Quarterly CF'!P57)</f>
        <v>-1.9450000000000001</v>
      </c>
      <c r="Y98" s="258">
        <f>('Quarterly CF'!Q50+'Quarterly CF'!Q51+'Quarterly CF'!Q53+'Quarterly CF'!Q57)</f>
        <v>-2.8450000000000002</v>
      </c>
      <c r="Z98" s="258">
        <f>('Quarterly CF'!R50+'Quarterly CF'!R51+'Quarterly CF'!R53+'Quarterly CF'!R57)</f>
        <v>-4.5</v>
      </c>
      <c r="AA98" s="258">
        <f>('Quarterly CF'!S50+'Quarterly CF'!S51+'Quarterly CF'!S53+'Quarterly CF'!S57)</f>
        <v>-37.08</v>
      </c>
      <c r="AB98" s="258">
        <f>('Quarterly CF'!T50+'Quarterly CF'!T51+'Quarterly CF'!T53+'Quarterly CF'!T57)</f>
        <v>-8.14</v>
      </c>
      <c r="AC98" s="258">
        <f>('Quarterly CF'!U50+'Quarterly CF'!U51+'Quarterly CF'!U53+'Quarterly CF'!U57)</f>
        <v>-17.896000000000001</v>
      </c>
      <c r="AF98" s="231"/>
      <c r="AG98" s="63"/>
    </row>
    <row r="99" spans="3:33" s="7" customFormat="1" ht="14.1" customHeight="1" x14ac:dyDescent="0.2">
      <c r="D99" s="105" t="s">
        <v>367</v>
      </c>
      <c r="E99" s="106"/>
      <c r="F99" s="105"/>
      <c r="G99" s="39" t="s">
        <v>134</v>
      </c>
      <c r="H99" s="221"/>
      <c r="I99" s="221"/>
      <c r="J99" s="221"/>
      <c r="K99" s="105"/>
      <c r="L99" s="258">
        <f>('Quarterly CF'!D38+'Quarterly CF'!D39)</f>
        <v>0</v>
      </c>
      <c r="M99" s="258">
        <f>('Quarterly CF'!E38+'Quarterly CF'!E39)</f>
        <v>0</v>
      </c>
      <c r="N99" s="258">
        <f>('Quarterly CF'!F38+'Quarterly CF'!F39)</f>
        <v>0</v>
      </c>
      <c r="O99" s="258">
        <f>('Quarterly CF'!G38+'Quarterly CF'!G39)</f>
        <v>0</v>
      </c>
      <c r="P99" s="258">
        <f>('Quarterly CF'!H38+'Quarterly CF'!H39)</f>
        <v>0</v>
      </c>
      <c r="Q99" s="258">
        <f>('Quarterly CF'!I38+'Quarterly CF'!I39)</f>
        <v>0</v>
      </c>
      <c r="R99" s="258">
        <f>('Quarterly CF'!J38+'Quarterly CF'!J39)</f>
        <v>0</v>
      </c>
      <c r="S99" s="258">
        <f>('Quarterly CF'!K38+'Quarterly CF'!K39)</f>
        <v>0</v>
      </c>
      <c r="T99" s="258">
        <f>('Quarterly CF'!L38+'Quarterly CF'!L39)</f>
        <v>0</v>
      </c>
      <c r="U99" s="258">
        <f>('Quarterly CF'!M38+'Quarterly CF'!M39)</f>
        <v>0</v>
      </c>
      <c r="V99" s="258">
        <f>('Quarterly CF'!N38+'Quarterly CF'!N39)</f>
        <v>0</v>
      </c>
      <c r="W99" s="258">
        <f>('Quarterly CF'!O38+'Quarterly CF'!O39)</f>
        <v>0</v>
      </c>
      <c r="X99" s="258">
        <f>('Quarterly CF'!P38+'Quarterly CF'!P39)</f>
        <v>0</v>
      </c>
      <c r="Y99" s="258">
        <f>('Quarterly CF'!Q38+'Quarterly CF'!Q39)</f>
        <v>0</v>
      </c>
      <c r="Z99" s="258">
        <f>('Quarterly CF'!R38+'Quarterly CF'!R39)</f>
        <v>0</v>
      </c>
      <c r="AA99" s="258">
        <f>('Quarterly CF'!S38+'Quarterly CF'!S39)</f>
        <v>3047.1</v>
      </c>
      <c r="AB99" s="258">
        <f>('Quarterly CF'!T38+'Quarterly CF'!T39)</f>
        <v>0</v>
      </c>
      <c r="AC99" s="258">
        <f>('Quarterly CF'!U38+'Quarterly CF'!U39)</f>
        <v>0</v>
      </c>
      <c r="AF99" s="231"/>
      <c r="AG99" s="63"/>
    </row>
    <row r="100" spans="3:33" ht="14.1" customHeight="1" x14ac:dyDescent="0.2">
      <c r="D100" s="28" t="s">
        <v>414</v>
      </c>
      <c r="E100" s="106"/>
      <c r="F100" s="105"/>
      <c r="G100" s="107" t="s">
        <v>134</v>
      </c>
      <c r="H100" s="221"/>
      <c r="I100" s="221"/>
      <c r="J100" s="221"/>
      <c r="K100" s="105"/>
      <c r="L100" s="260">
        <f>+('Quarterly CF'!D44+'Quarterly CF'!D45+'Quarterly CF'!D46+'Quarterly CF'!D47+'Quarterly CF'!D52+'Quarterly CF'!D54+'Quarterly CF'!D56+'Quarterly CF'!D58)-L92</f>
        <v>60.948999999999998</v>
      </c>
      <c r="M100" s="260">
        <f>+('Quarterly CF'!E44+'Quarterly CF'!E45+'Quarterly CF'!E46+'Quarterly CF'!E47+'Quarterly CF'!E52+'Quarterly CF'!E54+'Quarterly CF'!E56+'Quarterly CF'!E58)-M92</f>
        <v>114.53699999999999</v>
      </c>
      <c r="N100" s="260">
        <f>+('Quarterly CF'!F44+'Quarterly CF'!F45+'Quarterly CF'!F46+'Quarterly CF'!F47+'Quarterly CF'!F52+'Quarterly CF'!F54+'Quarterly CF'!F56+'Quarterly CF'!F58)-N92</f>
        <v>58.936</v>
      </c>
      <c r="O100" s="260">
        <f>+('Quarterly CF'!G44+'Quarterly CF'!G45+'Quarterly CF'!G46+'Quarterly CF'!G47+'Quarterly CF'!G52+'Quarterly CF'!G54+'Quarterly CF'!G56+'Quarterly CF'!G58)-O92</f>
        <v>95.849000000000018</v>
      </c>
      <c r="P100" s="260">
        <f>+('Quarterly CF'!H44+'Quarterly CF'!H45+'Quarterly CF'!H46+'Quarterly CF'!H47+'Quarterly CF'!H52+'Quarterly CF'!H54+'Quarterly CF'!H56+'Quarterly CF'!H58)-P92</f>
        <v>113.24300000000001</v>
      </c>
      <c r="Q100" s="260">
        <f>+('Quarterly CF'!I44+'Quarterly CF'!I45+'Quarterly CF'!I46+'Quarterly CF'!I47+'Quarterly CF'!I52+'Quarterly CF'!I54+'Quarterly CF'!I56+'Quarterly CF'!I58)-Q92</f>
        <v>-13.745000000000001</v>
      </c>
      <c r="R100" s="260">
        <f>+('Quarterly CF'!J44+'Quarterly CF'!J45+'Quarterly CF'!J46+'Quarterly CF'!J47+'Quarterly CF'!J52+'Quarterly CF'!J54+'Quarterly CF'!J56+'Quarterly CF'!J58)-R92</f>
        <v>-15.907</v>
      </c>
      <c r="S100" s="260">
        <f>+('Quarterly CF'!K44+'Quarterly CF'!K45+'Quarterly CF'!K46+'Quarterly CF'!K47+'Quarterly CF'!K52+'Quarterly CF'!K54+'Quarterly CF'!K56+'Quarterly CF'!K58)-S92</f>
        <v>28.324999999999999</v>
      </c>
      <c r="T100" s="260">
        <f>+('Quarterly CF'!L44+'Quarterly CF'!L45+'Quarterly CF'!L46+'Quarterly CF'!L47+'Quarterly CF'!L52+'Quarterly CF'!L54+'Quarterly CF'!L56+'Quarterly CF'!L58)-T92</f>
        <v>31.480000000000004</v>
      </c>
      <c r="U100" s="260">
        <f>+('Quarterly CF'!M44+'Quarterly CF'!M45+'Quarterly CF'!M46+'Quarterly CF'!M47+'Quarterly CF'!M52+'Quarterly CF'!M54+'Quarterly CF'!M56+'Quarterly CF'!M58)-U92</f>
        <v>31.62699999999996</v>
      </c>
      <c r="V100" s="260">
        <f>+('Quarterly CF'!N44+'Quarterly CF'!N45+'Quarterly CF'!N46+'Quarterly CF'!N47+'Quarterly CF'!N52+'Quarterly CF'!N54+'Quarterly CF'!N56+'Quarterly CF'!N58)-V92</f>
        <v>19.625999999999998</v>
      </c>
      <c r="W100" s="260">
        <f>+('Quarterly CF'!O44+'Quarterly CF'!O45+'Quarterly CF'!O46+'Quarterly CF'!O47+'Quarterly CF'!O52+'Quarterly CF'!O54+'Quarterly CF'!O56+'Quarterly CF'!O58)-W92</f>
        <v>54.057999999999993</v>
      </c>
      <c r="X100" s="260">
        <f>+('Quarterly CF'!P44+'Quarterly CF'!P45+'Quarterly CF'!P46+'Quarterly CF'!P47+'Quarterly CF'!P52+'Quarterly CF'!P54+'Quarterly CF'!P56+'Quarterly CF'!P58)-X92</f>
        <v>55.195999999999998</v>
      </c>
      <c r="Y100" s="356">
        <f>+('Quarterly CF'!Q44+'Quarterly CF'!Q40+'Quarterly CF'!Q42+'Quarterly CF'!Q43+'Quarterly CF'!Q45+'Quarterly CF'!Q46+'Quarterly CF'!Q47+'Quarterly CF'!Q52+'Quarterly CF'!Q54+'Quarterly CF'!Q56+'Quarterly CF'!Q58)</f>
        <v>35.501000000000005</v>
      </c>
      <c r="Z100" s="260">
        <f>+('Quarterly CF'!R44+'Quarterly CF'!R40+'Quarterly CF'!R42+'Quarterly CF'!R43+'Quarterly CF'!R45+'Quarterly CF'!R46+'Quarterly CF'!R47+'Quarterly CF'!R52+'Quarterly CF'!R54+'Quarterly CF'!R56+'Quarterly CF'!R58)</f>
        <v>28.9</v>
      </c>
      <c r="AA100" s="260">
        <f>+('Quarterly CF'!S44+'Quarterly CF'!S40+'Quarterly CF'!S42+'Quarterly CF'!S43+'Quarterly CF'!S45+'Quarterly CF'!S46+'Quarterly CF'!S47+'Quarterly CF'!S52+'Quarterly CF'!S54+'Quarterly CF'!S56+'Quarterly CF'!S58)</f>
        <v>-2756.4</v>
      </c>
      <c r="AB100" s="260">
        <f>+('Quarterly CF'!T44+'Quarterly CF'!T40+'Quarterly CF'!T42+'Quarterly CF'!T43+'Quarterly CF'!T45+'Quarterly CF'!T46+'Quarterly CF'!T47+'Quarterly CF'!T52+'Quarterly CF'!T54+'Quarterly CF'!T56+'Quarterly CF'!T58)</f>
        <v>-53.670999999999999</v>
      </c>
      <c r="AC100" s="260">
        <f>+('Quarterly CF'!U44+'Quarterly CF'!U40+'Quarterly CF'!U42+'Quarterly CF'!U43+'Quarterly CF'!U45+'Quarterly CF'!U46+'Quarterly CF'!U47+'Quarterly CF'!U52+'Quarterly CF'!U54+'Quarterly CF'!U56+'Quarterly CF'!U58)</f>
        <v>-53.302000000000021</v>
      </c>
      <c r="AE100" s="293"/>
      <c r="AF100" s="231"/>
      <c r="AG100" s="171"/>
    </row>
    <row r="101" spans="3:33" s="7" customFormat="1" ht="14.1" customHeight="1" x14ac:dyDescent="0.25">
      <c r="D101" s="28" t="s">
        <v>181</v>
      </c>
      <c r="E101" s="76"/>
      <c r="F101" s="28"/>
      <c r="G101" s="22" t="s">
        <v>134</v>
      </c>
      <c r="H101" s="56"/>
      <c r="I101" s="56"/>
      <c r="J101" s="56"/>
      <c r="K101" s="28"/>
      <c r="L101" s="256">
        <f>+'Quarterly CF'!D55</f>
        <v>0</v>
      </c>
      <c r="M101" s="256">
        <f>+'Quarterly CF'!E55</f>
        <v>0</v>
      </c>
      <c r="N101" s="256">
        <f>+'Quarterly CF'!F55</f>
        <v>0</v>
      </c>
      <c r="O101" s="256">
        <f>+'Quarterly CF'!G55</f>
        <v>0</v>
      </c>
      <c r="P101" s="256">
        <f>+'Quarterly CF'!H55</f>
        <v>0</v>
      </c>
      <c r="Q101" s="256">
        <f>+'Quarterly CF'!I55</f>
        <v>0</v>
      </c>
      <c r="R101" s="256">
        <f>+'Quarterly CF'!J55</f>
        <v>0</v>
      </c>
      <c r="S101" s="256">
        <f>+'Quarterly CF'!K55</f>
        <v>0</v>
      </c>
      <c r="T101" s="256">
        <f>+'Quarterly CF'!L55</f>
        <v>0</v>
      </c>
      <c r="U101" s="256">
        <f>+'Quarterly CF'!M55</f>
        <v>0</v>
      </c>
      <c r="V101" s="256">
        <f>+'Quarterly CF'!N55</f>
        <v>0</v>
      </c>
      <c r="W101" s="256">
        <f>+'Quarterly CF'!O55</f>
        <v>0</v>
      </c>
      <c r="X101" s="256">
        <f>+'Quarterly CF'!P55</f>
        <v>0</v>
      </c>
      <c r="Y101" s="256">
        <f>+'Quarterly CF'!Q55</f>
        <v>0</v>
      </c>
      <c r="Z101" s="256">
        <f>+'Quarterly CF'!R55</f>
        <v>0</v>
      </c>
      <c r="AA101" s="256">
        <f>+'Quarterly CF'!S55</f>
        <v>0</v>
      </c>
      <c r="AB101" s="256">
        <f>+'Quarterly CF'!T55</f>
        <v>0</v>
      </c>
      <c r="AC101" s="256">
        <f>+'Quarterly CF'!U55</f>
        <v>0</v>
      </c>
      <c r="AF101" s="231"/>
    </row>
    <row r="102" spans="3:33" s="7" customFormat="1" ht="14.1" customHeight="1" x14ac:dyDescent="0.25">
      <c r="D102" s="28" t="s">
        <v>195</v>
      </c>
      <c r="E102" s="76"/>
      <c r="F102" s="28"/>
      <c r="G102" s="22" t="s">
        <v>134</v>
      </c>
      <c r="H102" s="56"/>
      <c r="I102" s="56"/>
      <c r="J102" s="56"/>
      <c r="K102" s="28"/>
      <c r="L102" s="256">
        <f>+SUM('Quarterly CF'!D27:D33)</f>
        <v>0</v>
      </c>
      <c r="M102" s="256">
        <f>+SUM('Quarterly CF'!E27:E33)</f>
        <v>0</v>
      </c>
      <c r="N102" s="256">
        <f>+SUM('Quarterly CF'!F27:F33)</f>
        <v>0</v>
      </c>
      <c r="O102" s="256">
        <f>+SUM('Quarterly CF'!G27:G33)</f>
        <v>0.157</v>
      </c>
      <c r="P102" s="256">
        <f>+SUM('Quarterly CF'!H27:H33)</f>
        <v>0</v>
      </c>
      <c r="Q102" s="256">
        <f>+SUM('Quarterly CF'!I27:I33)</f>
        <v>0</v>
      </c>
      <c r="R102" s="256">
        <f>+SUM('Quarterly CF'!J27:J33)</f>
        <v>0</v>
      </c>
      <c r="S102" s="256">
        <f>+SUM('Quarterly CF'!K27:K33)</f>
        <v>0</v>
      </c>
      <c r="T102" s="256">
        <f>+SUM('Quarterly CF'!L27:L33)</f>
        <v>0</v>
      </c>
      <c r="U102" s="256">
        <f>+SUM('Quarterly CF'!M27:M33)</f>
        <v>0</v>
      </c>
      <c r="V102" s="256">
        <f>+SUM('Quarterly CF'!N27:N33)</f>
        <v>0</v>
      </c>
      <c r="W102" s="256">
        <f>+SUM('Quarterly CF'!O27:O33)</f>
        <v>0</v>
      </c>
      <c r="X102" s="256">
        <f>+SUM('Quarterly CF'!P27:P33)</f>
        <v>0</v>
      </c>
      <c r="Y102" s="256">
        <f>+SUM('Quarterly CF'!Q27:Q33)</f>
        <v>0</v>
      </c>
      <c r="Z102" s="256">
        <f>+SUM('Quarterly CF'!R27:R33)</f>
        <v>0</v>
      </c>
      <c r="AA102" s="256">
        <f>+SUM('Quarterly CF'!S27:S33)</f>
        <v>-220.5</v>
      </c>
      <c r="AB102" s="256">
        <f>+SUM('Quarterly CF'!T27:T33)</f>
        <v>16.3</v>
      </c>
      <c r="AC102" s="256">
        <f>+SUM('Quarterly CF'!U27:U33)</f>
        <v>0.9</v>
      </c>
      <c r="AF102" s="231"/>
    </row>
    <row r="103" spans="3:33" s="7" customFormat="1" ht="14.1" customHeight="1" x14ac:dyDescent="0.25">
      <c r="D103" s="74" t="s">
        <v>415</v>
      </c>
      <c r="E103" s="76"/>
      <c r="F103" s="28"/>
      <c r="G103" s="22" t="s">
        <v>134</v>
      </c>
      <c r="H103" s="56"/>
      <c r="I103" s="56"/>
      <c r="J103" s="56"/>
      <c r="K103" s="28"/>
      <c r="L103" s="256">
        <f>+'Quarterly IS'!D35</f>
        <v>-3.5129999999999999</v>
      </c>
      <c r="M103" s="256">
        <f>+'Quarterly IS'!E35</f>
        <v>-8.75</v>
      </c>
      <c r="N103" s="256">
        <f>+'Quarterly IS'!F35</f>
        <v>-5.04</v>
      </c>
      <c r="O103" s="256">
        <f>+'Quarterly IS'!G35</f>
        <v>-18.186</v>
      </c>
      <c r="P103" s="256">
        <f>+'Quarterly IS'!H35</f>
        <v>-5.0279999999999996</v>
      </c>
      <c r="Q103" s="256">
        <f>+'Quarterly IS'!I35</f>
        <v>-7.3860000000000001</v>
      </c>
      <c r="R103" s="256">
        <f>+'Quarterly IS'!J35</f>
        <v>-10.657</v>
      </c>
      <c r="S103" s="256">
        <f>+'Quarterly IS'!K35</f>
        <v>-19.385999999999999</v>
      </c>
      <c r="T103" s="256">
        <f>+'Quarterly IS'!L35</f>
        <v>-5.8010000000000002</v>
      </c>
      <c r="U103" s="256">
        <f>+'Quarterly IS'!M35</f>
        <v>-7.4690000000000003</v>
      </c>
      <c r="V103" s="256">
        <f>+'Quarterly IS'!N35</f>
        <v>-7.82</v>
      </c>
      <c r="W103" s="256">
        <f>+'Quarterly IS'!O35</f>
        <v>-11.06</v>
      </c>
      <c r="X103" s="256">
        <f>+'Quarterly IS'!P35</f>
        <v>-9.0500000000000007</v>
      </c>
      <c r="Y103" s="256">
        <f>+'Quarterly IS'!Q35</f>
        <v>-17.852</v>
      </c>
      <c r="Z103" s="256">
        <f>+'Quarterly IS'!R35</f>
        <v>-56.738999999999997</v>
      </c>
      <c r="AA103" s="256">
        <f>+'Quarterly IS'!S35</f>
        <v>-86.988</v>
      </c>
      <c r="AB103" s="256">
        <f>+'Quarterly IS'!T35</f>
        <v>-20.96</v>
      </c>
      <c r="AC103" s="256">
        <f>+'Quarterly IS'!U35</f>
        <v>-26.167999999999999</v>
      </c>
      <c r="AF103" s="231"/>
    </row>
    <row r="104" spans="3:33" s="7" customFormat="1" ht="14.1" customHeight="1" thickBot="1" x14ac:dyDescent="0.3">
      <c r="D104" s="77" t="s">
        <v>183</v>
      </c>
      <c r="E104" s="76"/>
      <c r="F104" s="28"/>
      <c r="G104" s="56" t="s">
        <v>134</v>
      </c>
      <c r="H104" s="56"/>
      <c r="I104" s="56"/>
      <c r="J104" s="56"/>
      <c r="K104" s="28"/>
      <c r="L104" s="78">
        <f>L105-SUM(L96:L103)</f>
        <v>-0.28300000000002423</v>
      </c>
      <c r="M104" s="78">
        <f t="shared" ref="M104:V104" si="204">M105-SUM(M96:M103)</f>
        <v>-0.31499999999999417</v>
      </c>
      <c r="N104" s="78">
        <f t="shared" si="204"/>
        <v>3.3999999999995367E-2</v>
      </c>
      <c r="O104" s="78">
        <f t="shared" si="204"/>
        <v>-7.0000000000050022E-3</v>
      </c>
      <c r="P104" s="78">
        <f t="shared" si="204"/>
        <v>-0.13000000000002387</v>
      </c>
      <c r="Q104" s="78">
        <f t="shared" si="204"/>
        <v>5.5999999999979622E-2</v>
      </c>
      <c r="R104" s="78">
        <f t="shared" si="204"/>
        <v>-4.0999999999978165E-2</v>
      </c>
      <c r="S104" s="78">
        <f t="shared" si="204"/>
        <v>-24.105000000000047</v>
      </c>
      <c r="T104" s="78">
        <f t="shared" si="204"/>
        <v>1.3999999999988688E-2</v>
      </c>
      <c r="U104" s="78">
        <f t="shared" si="204"/>
        <v>0.84200000000002362</v>
      </c>
      <c r="V104" s="78">
        <f t="shared" si="204"/>
        <v>0.3770000000000131</v>
      </c>
      <c r="W104" s="78">
        <f t="shared" ref="W104:X104" si="205">W105-SUM(W96:W103)</f>
        <v>1.7929999999999833</v>
      </c>
      <c r="X104" s="78">
        <f t="shared" si="205"/>
        <v>-0.12599999999997924</v>
      </c>
      <c r="Y104" s="78">
        <f t="shared" ref="Y104:Z104" si="206">Y105-SUM(Y96:Y103)</f>
        <v>-1.0390000000000148</v>
      </c>
      <c r="Z104" s="78">
        <f t="shared" si="206"/>
        <v>23.212999999999969</v>
      </c>
      <c r="AA104" s="78">
        <f t="shared" ref="AA104:AB104" si="207">AA105-SUM(AA96:AA103)</f>
        <v>-23.589999999999762</v>
      </c>
      <c r="AB104" s="78">
        <f t="shared" si="207"/>
        <v>-7.4230000000000453</v>
      </c>
      <c r="AC104" s="78">
        <f t="shared" ref="AC104" si="208">AC105-SUM(AC96:AC103)</f>
        <v>-2.0629999999999704</v>
      </c>
      <c r="AF104" s="231"/>
    </row>
    <row r="105" spans="3:33" s="7" customFormat="1" ht="14.1" customHeight="1" thickBot="1" x14ac:dyDescent="0.3">
      <c r="D105" s="86" t="s">
        <v>26</v>
      </c>
      <c r="E105" s="89"/>
      <c r="F105" s="86"/>
      <c r="G105" s="87" t="s">
        <v>134</v>
      </c>
      <c r="H105" s="87"/>
      <c r="I105" s="87"/>
      <c r="J105" s="87"/>
      <c r="K105" s="86"/>
      <c r="L105" s="259">
        <f>+'Quarterly CF'!D63</f>
        <v>0.71499999999999997</v>
      </c>
      <c r="M105" s="259">
        <f>+'Quarterly CF'!E63</f>
        <v>20.440000000000001</v>
      </c>
      <c r="N105" s="259">
        <f>+'Quarterly CF'!F63</f>
        <v>-21.59</v>
      </c>
      <c r="O105" s="259">
        <f>+'Quarterly CF'!G63</f>
        <v>19.908999999999999</v>
      </c>
      <c r="P105" s="259">
        <f>+'Quarterly CF'!H63</f>
        <v>-4.9240000000000004</v>
      </c>
      <c r="Q105" s="259">
        <f>+'Quarterly CF'!I63</f>
        <v>-4.5919999999999996</v>
      </c>
      <c r="R105" s="259">
        <f>+'Quarterly CF'!J63</f>
        <v>-7.6520000000000001</v>
      </c>
      <c r="S105" s="259">
        <f>+'Quarterly CF'!K63</f>
        <v>-4.0350000000000001</v>
      </c>
      <c r="T105" s="259">
        <f>+'Quarterly CF'!L63</f>
        <v>24.012</v>
      </c>
      <c r="U105" s="259">
        <f>+'Quarterly CF'!M63</f>
        <v>-13.541</v>
      </c>
      <c r="V105" s="259">
        <f>+'Quarterly CF'!N63</f>
        <v>-9.7579999999999991</v>
      </c>
      <c r="W105" s="259">
        <f>+'Quarterly CF'!O63</f>
        <v>9.0640000000000001</v>
      </c>
      <c r="X105" s="259">
        <f>+'Quarterly CF'!P63</f>
        <v>-1.143</v>
      </c>
      <c r="Y105" s="259">
        <f>+'Quarterly CF'!Q63</f>
        <v>-5.44</v>
      </c>
      <c r="Z105" s="259">
        <f>+'Quarterly CF'!R63</f>
        <v>1.7849999999999999</v>
      </c>
      <c r="AA105" s="259">
        <f>+'Quarterly CF'!S63</f>
        <v>7.0860000000000003</v>
      </c>
      <c r="AB105" s="259">
        <f>+'Quarterly CF'!T63</f>
        <v>1.681</v>
      </c>
      <c r="AC105" s="259">
        <f>+'Quarterly CF'!U63</f>
        <v>3.7759999999999998</v>
      </c>
      <c r="AF105" s="231"/>
    </row>
    <row r="106" spans="3:33" s="7" customFormat="1" ht="14.1" customHeight="1" thickBot="1" x14ac:dyDescent="0.3">
      <c r="D106" s="342"/>
      <c r="E106" s="32"/>
      <c r="G106" s="41"/>
      <c r="H106" s="41"/>
      <c r="I106" s="41"/>
      <c r="J106" s="41"/>
    </row>
    <row r="107" spans="3:33" s="342" customFormat="1" ht="14.1" customHeight="1" thickBot="1" x14ac:dyDescent="0.3">
      <c r="D107" s="84" t="s">
        <v>518</v>
      </c>
      <c r="E107" s="353"/>
      <c r="F107" s="84"/>
      <c r="G107" s="274" t="s">
        <v>134</v>
      </c>
      <c r="H107" s="274"/>
      <c r="I107" s="274"/>
      <c r="J107" s="274"/>
      <c r="K107" s="84"/>
      <c r="L107" s="270"/>
      <c r="M107" s="270"/>
      <c r="N107" s="270"/>
      <c r="O107" s="270"/>
      <c r="P107" s="270"/>
      <c r="Q107" s="270"/>
      <c r="R107" s="270"/>
      <c r="S107" s="270"/>
      <c r="T107" s="270"/>
      <c r="U107" s="270"/>
      <c r="V107" s="270"/>
      <c r="W107" s="270"/>
      <c r="X107" s="270"/>
      <c r="Y107" s="270"/>
      <c r="Z107" s="270"/>
      <c r="AA107" s="270"/>
      <c r="AB107" s="270">
        <f>+AB105-SUM(AB99:AB102)</f>
        <v>39.051999999999992</v>
      </c>
      <c r="AC107" s="270">
        <f>+AC105-SUM(AC99:AC102)</f>
        <v>56.178000000000026</v>
      </c>
      <c r="AF107" s="354"/>
    </row>
    <row r="108" spans="3:33" s="7" customFormat="1" ht="14.1" customHeight="1" x14ac:dyDescent="0.25">
      <c r="D108" s="342"/>
      <c r="E108" s="32"/>
      <c r="G108" s="41"/>
      <c r="H108" s="41"/>
      <c r="I108" s="41"/>
      <c r="J108" s="41"/>
    </row>
    <row r="109" spans="3:33" s="7" customFormat="1" ht="14.1" customHeight="1" x14ac:dyDescent="0.25">
      <c r="C109" s="46" t="s">
        <v>157</v>
      </c>
      <c r="E109" s="32"/>
      <c r="G109" s="41"/>
      <c r="H109" s="41"/>
      <c r="I109" s="41"/>
      <c r="J109" s="41"/>
    </row>
    <row r="110" spans="3:33" s="7" customFormat="1" ht="14.1" customHeight="1" x14ac:dyDescent="0.25">
      <c r="D110" s="13" t="s">
        <v>158</v>
      </c>
      <c r="E110" s="26"/>
      <c r="F110" s="13"/>
      <c r="G110" s="22" t="s">
        <v>134</v>
      </c>
      <c r="H110" s="22"/>
      <c r="I110" s="22"/>
      <c r="J110" s="22"/>
      <c r="K110" s="13"/>
      <c r="L110" s="17">
        <f t="shared" ref="L110:AB110" si="209">L32</f>
        <v>566.86099999999999</v>
      </c>
      <c r="M110" s="17">
        <f t="shared" si="209"/>
        <v>582.048</v>
      </c>
      <c r="N110" s="17">
        <f t="shared" si="209"/>
        <v>597.99199999999996</v>
      </c>
      <c r="O110" s="17">
        <f t="shared" si="209"/>
        <v>611.25699999999995</v>
      </c>
      <c r="P110" s="17">
        <f t="shared" si="209"/>
        <v>643.48900000000003</v>
      </c>
      <c r="Q110" s="17">
        <f t="shared" si="209"/>
        <v>652.57100000000003</v>
      </c>
      <c r="R110" s="17">
        <f t="shared" si="209"/>
        <v>665.80499999999995</v>
      </c>
      <c r="S110" s="17">
        <f t="shared" si="209"/>
        <v>673.43</v>
      </c>
      <c r="T110" s="17">
        <f t="shared" si="209"/>
        <v>716.69799999999998</v>
      </c>
      <c r="U110" s="17">
        <f t="shared" si="209"/>
        <v>731.55799999999999</v>
      </c>
      <c r="V110" s="17">
        <f t="shared" si="209"/>
        <v>744.73099999999999</v>
      </c>
      <c r="W110" s="17">
        <f t="shared" si="209"/>
        <v>754.82</v>
      </c>
      <c r="X110" s="17">
        <f t="shared" si="209"/>
        <v>796.97</v>
      </c>
      <c r="Y110" s="17">
        <f t="shared" si="209"/>
        <v>806.59</v>
      </c>
      <c r="Z110" s="17">
        <f t="shared" si="209"/>
        <v>816.58</v>
      </c>
      <c r="AA110" s="17">
        <f t="shared" si="209"/>
        <v>847.6</v>
      </c>
      <c r="AB110" s="17">
        <f t="shared" si="209"/>
        <v>899.19600000000003</v>
      </c>
      <c r="AC110" s="17">
        <f t="shared" ref="AC110" si="210">AC32</f>
        <v>913.21799999999996</v>
      </c>
      <c r="AF110" s="231"/>
    </row>
    <row r="111" spans="3:33" s="7" customFormat="1" ht="14.1" customHeight="1" x14ac:dyDescent="0.25">
      <c r="D111" s="13" t="s">
        <v>159</v>
      </c>
      <c r="E111" s="26"/>
      <c r="F111" s="13"/>
      <c r="G111" s="22" t="s">
        <v>134</v>
      </c>
      <c r="H111" s="22"/>
      <c r="I111" s="22"/>
      <c r="J111" s="22"/>
      <c r="K111" s="13"/>
      <c r="L111" s="17">
        <f t="shared" ref="L111:AB111" si="211">L49</f>
        <v>95.350999999999999</v>
      </c>
      <c r="M111" s="17">
        <f t="shared" si="211"/>
        <v>94.44</v>
      </c>
      <c r="N111" s="17">
        <f t="shared" si="211"/>
        <v>103.36199999999999</v>
      </c>
      <c r="O111" s="17">
        <f t="shared" si="211"/>
        <v>92.801000000000002</v>
      </c>
      <c r="P111" s="17">
        <f t="shared" si="211"/>
        <v>93.423000000000002</v>
      </c>
      <c r="Q111" s="17">
        <f t="shared" si="211"/>
        <v>89.801000000000002</v>
      </c>
      <c r="R111" s="17">
        <f t="shared" si="211"/>
        <v>89.99</v>
      </c>
      <c r="S111" s="17">
        <f t="shared" si="211"/>
        <v>89.058999999999997</v>
      </c>
      <c r="T111" s="17">
        <f t="shared" si="211"/>
        <v>95.545000000000002</v>
      </c>
      <c r="U111" s="17">
        <f t="shared" si="211"/>
        <v>94.709000000000003</v>
      </c>
      <c r="V111" s="17">
        <f t="shared" si="211"/>
        <v>86.456000000000003</v>
      </c>
      <c r="W111" s="17">
        <f t="shared" si="211"/>
        <v>90.658000000000001</v>
      </c>
      <c r="X111" s="17">
        <f t="shared" si="211"/>
        <v>98.251999999999995</v>
      </c>
      <c r="Y111" s="17">
        <f t="shared" si="211"/>
        <v>90.744</v>
      </c>
      <c r="Z111" s="17">
        <f t="shared" si="211"/>
        <v>86.694999999999993</v>
      </c>
      <c r="AA111" s="17">
        <f t="shared" si="211"/>
        <v>86.516000000000005</v>
      </c>
      <c r="AB111" s="17">
        <f t="shared" si="211"/>
        <v>93.656999999999996</v>
      </c>
      <c r="AC111" s="17">
        <f t="shared" ref="AC111" si="212">AC49</f>
        <v>84.19</v>
      </c>
      <c r="AF111" s="231"/>
    </row>
    <row r="112" spans="3:33" s="7" customFormat="1" ht="14.1" customHeight="1" thickBot="1" x14ac:dyDescent="0.3">
      <c r="D112" s="74" t="s">
        <v>160</v>
      </c>
      <c r="E112" s="30"/>
      <c r="F112" s="28"/>
      <c r="G112" s="56" t="s">
        <v>134</v>
      </c>
      <c r="H112" s="56"/>
      <c r="I112" s="56"/>
      <c r="J112" s="56"/>
      <c r="K112" s="28"/>
      <c r="L112" s="78">
        <f t="shared" ref="L112:AB112" si="213">L57</f>
        <v>19.803000000000001</v>
      </c>
      <c r="M112" s="78">
        <f t="shared" si="213"/>
        <v>21.847999999999999</v>
      </c>
      <c r="N112" s="78">
        <f t="shared" si="213"/>
        <v>20.625</v>
      </c>
      <c r="O112" s="78">
        <f t="shared" si="213"/>
        <v>20.632999999999999</v>
      </c>
      <c r="P112" s="78">
        <f t="shared" si="213"/>
        <v>20.957000000000001</v>
      </c>
      <c r="Q112" s="78">
        <f t="shared" si="213"/>
        <v>23.373000000000001</v>
      </c>
      <c r="R112" s="78">
        <f t="shared" si="213"/>
        <v>25.19</v>
      </c>
      <c r="S112" s="78">
        <f t="shared" si="213"/>
        <v>22.885000000000002</v>
      </c>
      <c r="T112" s="78">
        <f t="shared" si="213"/>
        <v>22.187000000000001</v>
      </c>
      <c r="U112" s="78">
        <f t="shared" si="213"/>
        <v>22.821999999999999</v>
      </c>
      <c r="V112" s="78">
        <f t="shared" si="213"/>
        <v>23.082000000000001</v>
      </c>
      <c r="W112" s="78">
        <f t="shared" si="213"/>
        <v>24.748999999999999</v>
      </c>
      <c r="X112" s="78">
        <f t="shared" si="213"/>
        <v>24.649000000000001</v>
      </c>
      <c r="Y112" s="78">
        <f t="shared" si="213"/>
        <v>30.55</v>
      </c>
      <c r="Z112" s="78">
        <f t="shared" si="213"/>
        <v>29.7</v>
      </c>
      <c r="AA112" s="78">
        <f t="shared" si="213"/>
        <v>30.6</v>
      </c>
      <c r="AB112" s="78">
        <f t="shared" si="213"/>
        <v>26.449000000000002</v>
      </c>
      <c r="AC112" s="78">
        <f t="shared" ref="AC112" si="214">AC57</f>
        <v>26.198</v>
      </c>
      <c r="AF112" s="231"/>
    </row>
    <row r="113" spans="4:32" s="7" customFormat="1" ht="14.1" customHeight="1" thickBot="1" x14ac:dyDescent="0.3">
      <c r="D113" s="86" t="s">
        <v>307</v>
      </c>
      <c r="E113" s="85"/>
      <c r="F113" s="86"/>
      <c r="G113" s="87" t="s">
        <v>134</v>
      </c>
      <c r="H113" s="87"/>
      <c r="I113" s="87"/>
      <c r="J113" s="87"/>
      <c r="K113" s="86"/>
      <c r="L113" s="88">
        <f>SUM(L110:L112)</f>
        <v>682.01499999999999</v>
      </c>
      <c r="M113" s="88">
        <f t="shared" ref="M113:T113" si="215">SUM(M110:M112)</f>
        <v>698.33600000000001</v>
      </c>
      <c r="N113" s="88">
        <f t="shared" si="215"/>
        <v>721.97899999999993</v>
      </c>
      <c r="O113" s="88">
        <f t="shared" si="215"/>
        <v>724.69100000000003</v>
      </c>
      <c r="P113" s="88">
        <f t="shared" si="215"/>
        <v>757.86900000000003</v>
      </c>
      <c r="Q113" s="88">
        <f t="shared" si="215"/>
        <v>765.74500000000012</v>
      </c>
      <c r="R113" s="88">
        <f t="shared" si="215"/>
        <v>780.98500000000001</v>
      </c>
      <c r="S113" s="88">
        <f t="shared" si="215"/>
        <v>785.37399999999991</v>
      </c>
      <c r="T113" s="88">
        <f t="shared" si="215"/>
        <v>834.43</v>
      </c>
      <c r="U113" s="88">
        <f t="shared" ref="U113:V113" si="216">SUM(U110:U112)</f>
        <v>849.08900000000006</v>
      </c>
      <c r="V113" s="88">
        <f t="shared" si="216"/>
        <v>854.26900000000001</v>
      </c>
      <c r="W113" s="88">
        <f t="shared" ref="W113:X113" si="217">SUM(W110:W112)</f>
        <v>870.22700000000009</v>
      </c>
      <c r="X113" s="88">
        <f t="shared" si="217"/>
        <v>919.87099999999998</v>
      </c>
      <c r="Y113" s="88">
        <f t="shared" ref="Y113:Z113" si="218">SUM(Y110:Y112)</f>
        <v>927.88400000000001</v>
      </c>
      <c r="Z113" s="88">
        <f t="shared" si="218"/>
        <v>932.97500000000014</v>
      </c>
      <c r="AA113" s="88">
        <f t="shared" ref="AA113:AB113" si="219">SUM(AA110:AA112)</f>
        <v>964.71600000000001</v>
      </c>
      <c r="AB113" s="88">
        <f t="shared" si="219"/>
        <v>1019.302</v>
      </c>
      <c r="AC113" s="88">
        <f t="shared" ref="AC113" si="220">SUM(AC110:AC112)</f>
        <v>1023.6059999999999</v>
      </c>
      <c r="AF113" s="231"/>
    </row>
    <row r="114" spans="4:32" s="7" customFormat="1" ht="14.1" customHeight="1" x14ac:dyDescent="0.25">
      <c r="E114" s="32"/>
      <c r="G114" s="41"/>
      <c r="H114" s="41"/>
      <c r="I114" s="41"/>
      <c r="J114" s="41"/>
      <c r="AF114" s="231"/>
    </row>
    <row r="115" spans="4:32" s="7" customFormat="1" ht="14.1" customHeight="1" x14ac:dyDescent="0.25">
      <c r="D115" s="13" t="s">
        <v>10</v>
      </c>
      <c r="E115" s="73"/>
      <c r="F115" s="13"/>
      <c r="G115" s="22" t="s">
        <v>134</v>
      </c>
      <c r="H115" s="22"/>
      <c r="I115" s="22"/>
      <c r="J115" s="22"/>
      <c r="K115" s="17">
        <f t="shared" ref="K115:AB115" si="221">K34</f>
        <v>380.34699999999998</v>
      </c>
      <c r="L115" s="17">
        <f t="shared" si="221"/>
        <v>408.93900000000002</v>
      </c>
      <c r="M115" s="17">
        <f t="shared" si="221"/>
        <v>420.35700000000003</v>
      </c>
      <c r="N115" s="17">
        <f t="shared" si="221"/>
        <v>430.452</v>
      </c>
      <c r="O115" s="17">
        <f t="shared" si="221"/>
        <v>434.58600000000001</v>
      </c>
      <c r="P115" s="17">
        <f t="shared" si="221"/>
        <v>457.28899999999999</v>
      </c>
      <c r="Q115" s="17">
        <f t="shared" si="221"/>
        <v>465.19799999999998</v>
      </c>
      <c r="R115" s="17">
        <f t="shared" si="221"/>
        <v>478.59100000000001</v>
      </c>
      <c r="S115" s="17">
        <f t="shared" si="221"/>
        <v>484.23099999999999</v>
      </c>
      <c r="T115" s="17">
        <f t="shared" si="221"/>
        <v>518.73699999999997</v>
      </c>
      <c r="U115" s="17">
        <f t="shared" si="221"/>
        <v>530.66999999999996</v>
      </c>
      <c r="V115" s="17">
        <f t="shared" si="221"/>
        <v>543.39099999999996</v>
      </c>
      <c r="W115" s="17">
        <f t="shared" si="221"/>
        <v>549.09</v>
      </c>
      <c r="X115" s="17">
        <f t="shared" si="221"/>
        <v>583.851</v>
      </c>
      <c r="Y115" s="17">
        <f t="shared" si="221"/>
        <v>595.351</v>
      </c>
      <c r="Z115" s="17">
        <f t="shared" si="221"/>
        <v>608.49400000000003</v>
      </c>
      <c r="AA115" s="17">
        <f t="shared" si="221"/>
        <v>621.44500000000005</v>
      </c>
      <c r="AB115" s="17">
        <f t="shared" si="221"/>
        <v>662.29600000000005</v>
      </c>
      <c r="AC115" s="17">
        <f t="shared" ref="AC115" si="222">AC34</f>
        <v>676.64</v>
      </c>
      <c r="AF115" s="231"/>
    </row>
    <row r="116" spans="4:32" s="7" customFormat="1" ht="14.1" customHeight="1" x14ac:dyDescent="0.25">
      <c r="D116" s="13" t="s">
        <v>12</v>
      </c>
      <c r="E116" s="73"/>
      <c r="F116" s="13"/>
      <c r="G116" s="22" t="s">
        <v>134</v>
      </c>
      <c r="H116" s="22"/>
      <c r="I116" s="22"/>
      <c r="J116" s="22"/>
      <c r="K116" s="17">
        <f t="shared" ref="K116:AB116" si="223">K51</f>
        <v>-125.64100000000001</v>
      </c>
      <c r="L116" s="17">
        <f t="shared" si="223"/>
        <v>-133.18299999999999</v>
      </c>
      <c r="M116" s="17">
        <f t="shared" si="223"/>
        <v>-144.40899999999999</v>
      </c>
      <c r="N116" s="17">
        <f t="shared" si="223"/>
        <v>-129.917</v>
      </c>
      <c r="O116" s="17">
        <f t="shared" si="223"/>
        <v>-137.33799999999999</v>
      </c>
      <c r="P116" s="17">
        <f t="shared" si="223"/>
        <v>-133.917</v>
      </c>
      <c r="Q116" s="17">
        <f t="shared" si="223"/>
        <v>-134.964</v>
      </c>
      <c r="R116" s="17">
        <f t="shared" si="223"/>
        <v>-137.32499999999999</v>
      </c>
      <c r="S116" s="17">
        <f t="shared" si="223"/>
        <v>-144.90100000000001</v>
      </c>
      <c r="T116" s="17">
        <f t="shared" si="223"/>
        <v>-148.19999999999999</v>
      </c>
      <c r="U116" s="17">
        <f t="shared" si="223"/>
        <v>-154.47399999999999</v>
      </c>
      <c r="V116" s="17">
        <f t="shared" si="223"/>
        <v>-152.01499999999999</v>
      </c>
      <c r="W116" s="17">
        <f t="shared" si="223"/>
        <v>-172.78</v>
      </c>
      <c r="X116" s="17">
        <f t="shared" si="223"/>
        <v>-171.304</v>
      </c>
      <c r="Y116" s="17">
        <f t="shared" si="223"/>
        <v>-174.49700000000001</v>
      </c>
      <c r="Z116" s="17">
        <f t="shared" si="223"/>
        <v>-171.4</v>
      </c>
      <c r="AA116" s="17">
        <f t="shared" si="223"/>
        <v>-205.84200000000001</v>
      </c>
      <c r="AB116" s="17">
        <f t="shared" si="223"/>
        <v>-196.28299999999999</v>
      </c>
      <c r="AC116" s="17">
        <f t="shared" ref="AC116" si="224">AC51</f>
        <v>-214.01</v>
      </c>
      <c r="AF116" s="231"/>
    </row>
    <row r="117" spans="4:32" s="7" customFormat="1" ht="14.1" customHeight="1" thickBot="1" x14ac:dyDescent="0.3">
      <c r="D117" s="28" t="s">
        <v>14</v>
      </c>
      <c r="E117" s="76"/>
      <c r="F117" s="28"/>
      <c r="G117" s="56" t="s">
        <v>134</v>
      </c>
      <c r="H117" s="56"/>
      <c r="I117" s="56"/>
      <c r="J117" s="56"/>
      <c r="K117" s="78">
        <f t="shared" ref="K117:AB117" si="225">K58</f>
        <v>-3.601</v>
      </c>
      <c r="L117" s="78">
        <f t="shared" si="225"/>
        <v>0.67</v>
      </c>
      <c r="M117" s="78">
        <f t="shared" si="225"/>
        <v>0.26</v>
      </c>
      <c r="N117" s="78">
        <f t="shared" si="225"/>
        <v>1.623</v>
      </c>
      <c r="O117" s="78">
        <f t="shared" si="225"/>
        <v>-0.129</v>
      </c>
      <c r="P117" s="78">
        <f t="shared" si="225"/>
        <v>4.5339999999999998</v>
      </c>
      <c r="Q117" s="78">
        <f t="shared" si="225"/>
        <v>0.44600000000000001</v>
      </c>
      <c r="R117" s="78">
        <f t="shared" si="225"/>
        <v>2.4409999999999998</v>
      </c>
      <c r="S117" s="78">
        <f t="shared" si="225"/>
        <v>-1.1120000000000001</v>
      </c>
      <c r="T117" s="78">
        <f t="shared" si="225"/>
        <v>4.1340000000000003</v>
      </c>
      <c r="U117" s="78">
        <f t="shared" si="225"/>
        <v>4.8730000000000002</v>
      </c>
      <c r="V117" s="78">
        <f t="shared" si="225"/>
        <v>5.0519999999999996</v>
      </c>
      <c r="W117" s="78">
        <f t="shared" si="225"/>
        <v>5.5359999999999996</v>
      </c>
      <c r="X117" s="78">
        <f t="shared" si="225"/>
        <v>6.2080000000000002</v>
      </c>
      <c r="Y117" s="78">
        <f t="shared" si="225"/>
        <v>5.1459999999999999</v>
      </c>
      <c r="Z117" s="78">
        <f t="shared" si="225"/>
        <v>5.5330000000000004</v>
      </c>
      <c r="AA117" s="78">
        <f t="shared" si="225"/>
        <v>4.9779999999999998</v>
      </c>
      <c r="AB117" s="78">
        <f t="shared" si="225"/>
        <v>6.2530000000000001</v>
      </c>
      <c r="AC117" s="78">
        <f t="shared" ref="AC117" si="226">AC58</f>
        <v>5.05</v>
      </c>
      <c r="AF117" s="231"/>
    </row>
    <row r="118" spans="4:32" s="7" customFormat="1" ht="14.1" customHeight="1" thickBot="1" x14ac:dyDescent="0.3">
      <c r="D118" s="86" t="s">
        <v>1</v>
      </c>
      <c r="E118" s="89"/>
      <c r="F118" s="86"/>
      <c r="G118" s="87" t="s">
        <v>134</v>
      </c>
      <c r="H118" s="87"/>
      <c r="I118" s="87"/>
      <c r="J118" s="87"/>
      <c r="K118" s="86"/>
      <c r="L118" s="88">
        <f>SUM(L115:L117)</f>
        <v>276.42600000000004</v>
      </c>
      <c r="M118" s="88">
        <f t="shared" ref="M118:T118" si="227">SUM(M115:M117)</f>
        <v>276.20800000000003</v>
      </c>
      <c r="N118" s="88">
        <f t="shared" si="227"/>
        <v>302.15799999999996</v>
      </c>
      <c r="O118" s="88">
        <f t="shared" si="227"/>
        <v>297.11900000000003</v>
      </c>
      <c r="P118" s="88">
        <f t="shared" si="227"/>
        <v>327.90599999999995</v>
      </c>
      <c r="Q118" s="88">
        <f t="shared" si="227"/>
        <v>330.68</v>
      </c>
      <c r="R118" s="88">
        <f t="shared" si="227"/>
        <v>343.70699999999999</v>
      </c>
      <c r="S118" s="88">
        <f t="shared" si="227"/>
        <v>338.21799999999996</v>
      </c>
      <c r="T118" s="88">
        <f t="shared" si="227"/>
        <v>374.67099999999999</v>
      </c>
      <c r="U118" s="88">
        <f t="shared" ref="U118:V118" si="228">SUM(U115:U117)</f>
        <v>381.06899999999996</v>
      </c>
      <c r="V118" s="88">
        <f t="shared" si="228"/>
        <v>396.428</v>
      </c>
      <c r="W118" s="88">
        <f t="shared" ref="W118:X118" si="229">SUM(W115:W117)</f>
        <v>381.84600000000006</v>
      </c>
      <c r="X118" s="88">
        <f t="shared" si="229"/>
        <v>418.75500000000005</v>
      </c>
      <c r="Y118" s="88">
        <f t="shared" ref="Y118:Z118" si="230">SUM(Y115:Y117)</f>
        <v>426</v>
      </c>
      <c r="Z118" s="88">
        <f t="shared" si="230"/>
        <v>442.62700000000007</v>
      </c>
      <c r="AA118" s="88">
        <f t="shared" ref="AA118:AB118" si="231">SUM(AA115:AA117)</f>
        <v>420.58100000000007</v>
      </c>
      <c r="AB118" s="88">
        <f t="shared" si="231"/>
        <v>472.26600000000002</v>
      </c>
      <c r="AC118" s="88">
        <f t="shared" ref="AC118" si="232">SUM(AC115:AC117)</f>
        <v>467.68</v>
      </c>
      <c r="AF118" s="231"/>
    </row>
    <row r="119" spans="4:32" s="7" customFormat="1" ht="14.1" customHeight="1" thickBot="1" x14ac:dyDescent="0.3">
      <c r="D119" s="74" t="s">
        <v>415</v>
      </c>
      <c r="E119" s="24"/>
      <c r="G119" s="41" t="s">
        <v>134</v>
      </c>
      <c r="H119" s="41"/>
      <c r="I119" s="41"/>
      <c r="J119" s="41"/>
      <c r="L119" s="63">
        <f t="shared" ref="L119:AB119" si="233">L103</f>
        <v>-3.5129999999999999</v>
      </c>
      <c r="M119" s="63">
        <f t="shared" si="233"/>
        <v>-8.75</v>
      </c>
      <c r="N119" s="63">
        <f t="shared" si="233"/>
        <v>-5.04</v>
      </c>
      <c r="O119" s="63">
        <f t="shared" si="233"/>
        <v>-18.186</v>
      </c>
      <c r="P119" s="63">
        <f t="shared" si="233"/>
        <v>-5.0279999999999996</v>
      </c>
      <c r="Q119" s="63">
        <f t="shared" si="233"/>
        <v>-7.3860000000000001</v>
      </c>
      <c r="R119" s="63">
        <f t="shared" si="233"/>
        <v>-10.657</v>
      </c>
      <c r="S119" s="63">
        <f t="shared" si="233"/>
        <v>-19.385999999999999</v>
      </c>
      <c r="T119" s="63">
        <f t="shared" si="233"/>
        <v>-5.8010000000000002</v>
      </c>
      <c r="U119" s="63">
        <f t="shared" si="233"/>
        <v>-7.4690000000000003</v>
      </c>
      <c r="V119" s="63">
        <f t="shared" si="233"/>
        <v>-7.82</v>
      </c>
      <c r="W119" s="63">
        <f t="shared" si="233"/>
        <v>-11.06</v>
      </c>
      <c r="X119" s="63">
        <f t="shared" si="233"/>
        <v>-9.0500000000000007</v>
      </c>
      <c r="Y119" s="63">
        <f t="shared" si="233"/>
        <v>-17.852</v>
      </c>
      <c r="Z119" s="63">
        <f t="shared" si="233"/>
        <v>-56.738999999999997</v>
      </c>
      <c r="AA119" s="63">
        <f t="shared" si="233"/>
        <v>-86.988</v>
      </c>
      <c r="AB119" s="63">
        <f t="shared" si="233"/>
        <v>-20.96</v>
      </c>
      <c r="AC119" s="63">
        <f t="shared" ref="AC119" si="234">AC103</f>
        <v>-26.167999999999999</v>
      </c>
      <c r="AF119" s="231"/>
    </row>
    <row r="120" spans="4:32" s="7" customFormat="1" ht="14.1" customHeight="1" thickBot="1" x14ac:dyDescent="0.3">
      <c r="D120" s="86" t="s">
        <v>173</v>
      </c>
      <c r="E120" s="89"/>
      <c r="F120" s="86"/>
      <c r="G120" s="87" t="s">
        <v>134</v>
      </c>
      <c r="H120" s="87"/>
      <c r="I120" s="87"/>
      <c r="J120" s="87"/>
      <c r="K120" s="86"/>
      <c r="L120" s="88">
        <f t="shared" ref="L120:Z120" si="235">L118+L119</f>
        <v>272.91300000000007</v>
      </c>
      <c r="M120" s="88">
        <f t="shared" si="235"/>
        <v>267.45800000000003</v>
      </c>
      <c r="N120" s="88">
        <f t="shared" si="235"/>
        <v>297.11799999999994</v>
      </c>
      <c r="O120" s="88">
        <f t="shared" si="235"/>
        <v>278.93300000000005</v>
      </c>
      <c r="P120" s="88">
        <f t="shared" si="235"/>
        <v>322.87799999999993</v>
      </c>
      <c r="Q120" s="88">
        <f t="shared" si="235"/>
        <v>323.29399999999998</v>
      </c>
      <c r="R120" s="88">
        <f t="shared" si="235"/>
        <v>333.05</v>
      </c>
      <c r="S120" s="88">
        <f t="shared" si="235"/>
        <v>318.83199999999994</v>
      </c>
      <c r="T120" s="88">
        <f t="shared" si="235"/>
        <v>368.87</v>
      </c>
      <c r="U120" s="88">
        <f t="shared" si="235"/>
        <v>373.59999999999997</v>
      </c>
      <c r="V120" s="88">
        <f t="shared" si="235"/>
        <v>388.608</v>
      </c>
      <c r="W120" s="88">
        <f t="shared" si="235"/>
        <v>370.78600000000006</v>
      </c>
      <c r="X120" s="88">
        <f t="shared" si="235"/>
        <v>409.70500000000004</v>
      </c>
      <c r="Y120" s="88">
        <f t="shared" si="235"/>
        <v>408.14800000000002</v>
      </c>
      <c r="Z120" s="88">
        <f t="shared" si="235"/>
        <v>385.88800000000009</v>
      </c>
      <c r="AA120" s="88">
        <f t="shared" ref="AA120:AB120" si="236">AA118+AA119</f>
        <v>333.59300000000007</v>
      </c>
      <c r="AB120" s="88">
        <f t="shared" si="236"/>
        <v>451.30600000000004</v>
      </c>
      <c r="AC120" s="88">
        <f t="shared" ref="AC120" si="237">AC118+AC119</f>
        <v>441.512</v>
      </c>
      <c r="AF120" s="231"/>
    </row>
    <row r="121" spans="4:32" s="7" customFormat="1" ht="14.1" customHeight="1" x14ac:dyDescent="0.25">
      <c r="E121" s="24"/>
      <c r="G121" s="41"/>
      <c r="H121" s="41"/>
      <c r="I121" s="41"/>
      <c r="J121" s="41"/>
      <c r="AF121" s="231"/>
    </row>
    <row r="122" spans="4:32" s="7" customFormat="1" ht="14.1" customHeight="1" x14ac:dyDescent="0.25">
      <c r="D122" s="13" t="s">
        <v>198</v>
      </c>
      <c r="E122" s="73"/>
      <c r="F122" s="13"/>
      <c r="G122" s="22" t="s">
        <v>134</v>
      </c>
      <c r="H122" s="17"/>
      <c r="I122" s="17"/>
      <c r="J122" s="17"/>
      <c r="K122" s="17"/>
      <c r="L122" s="17">
        <f t="shared" ref="L122:AB122" si="238">L70</f>
        <v>134.35599999999999</v>
      </c>
      <c r="M122" s="17">
        <f t="shared" si="238"/>
        <v>136.916</v>
      </c>
      <c r="N122" s="17">
        <f t="shared" si="238"/>
        <v>159.13200000000001</v>
      </c>
      <c r="O122" s="17">
        <f t="shared" si="238"/>
        <v>146.43</v>
      </c>
      <c r="P122" s="17">
        <f t="shared" si="238"/>
        <v>170.505</v>
      </c>
      <c r="Q122" s="17">
        <f t="shared" si="238"/>
        <v>169.143</v>
      </c>
      <c r="R122" s="17">
        <f t="shared" si="238"/>
        <v>181.709</v>
      </c>
      <c r="S122" s="17">
        <f t="shared" si="238"/>
        <v>172.61</v>
      </c>
      <c r="T122" s="17">
        <f t="shared" si="238"/>
        <v>203.86699999999999</v>
      </c>
      <c r="U122" s="17">
        <f t="shared" si="238"/>
        <v>206.977</v>
      </c>
      <c r="V122" s="17">
        <f t="shared" si="238"/>
        <v>212.62100000000001</v>
      </c>
      <c r="W122" s="17">
        <f t="shared" si="238"/>
        <v>195.60400000000001</v>
      </c>
      <c r="X122" s="17">
        <f t="shared" si="238"/>
        <v>230.63499999999999</v>
      </c>
      <c r="Y122" s="17">
        <f t="shared" si="238"/>
        <v>235.95599999999999</v>
      </c>
      <c r="Z122" s="17">
        <f t="shared" si="238"/>
        <v>250.28</v>
      </c>
      <c r="AA122" s="17">
        <f t="shared" si="238"/>
        <v>236.03</v>
      </c>
      <c r="AB122" s="17">
        <f t="shared" si="238"/>
        <v>276.976</v>
      </c>
      <c r="AC122" s="17">
        <f t="shared" ref="AC122" si="239">AC70</f>
        <v>268.82100000000003</v>
      </c>
      <c r="AF122" s="231"/>
    </row>
    <row r="123" spans="4:32" s="7" customFormat="1" ht="14.1" customHeight="1" x14ac:dyDescent="0.2">
      <c r="D123" s="309" t="s">
        <v>415</v>
      </c>
      <c r="E123" s="73"/>
      <c r="F123" s="13"/>
      <c r="G123" s="22" t="s">
        <v>134</v>
      </c>
      <c r="H123" s="17"/>
      <c r="I123" s="17"/>
      <c r="J123" s="17"/>
      <c r="K123" s="17"/>
      <c r="L123" s="17">
        <f t="shared" ref="L123:AB123" si="240">L103</f>
        <v>-3.5129999999999999</v>
      </c>
      <c r="M123" s="17">
        <f t="shared" si="240"/>
        <v>-8.75</v>
      </c>
      <c r="N123" s="17">
        <f t="shared" si="240"/>
        <v>-5.04</v>
      </c>
      <c r="O123" s="17">
        <f t="shared" si="240"/>
        <v>-18.186</v>
      </c>
      <c r="P123" s="17">
        <f t="shared" si="240"/>
        <v>-5.0279999999999996</v>
      </c>
      <c r="Q123" s="17">
        <f t="shared" si="240"/>
        <v>-7.3860000000000001</v>
      </c>
      <c r="R123" s="17">
        <f t="shared" si="240"/>
        <v>-10.657</v>
      </c>
      <c r="S123" s="17">
        <f t="shared" si="240"/>
        <v>-19.385999999999999</v>
      </c>
      <c r="T123" s="17">
        <f t="shared" si="240"/>
        <v>-5.8010000000000002</v>
      </c>
      <c r="U123" s="17">
        <f t="shared" si="240"/>
        <v>-7.4690000000000003</v>
      </c>
      <c r="V123" s="17">
        <f t="shared" si="240"/>
        <v>-7.82</v>
      </c>
      <c r="W123" s="17">
        <f t="shared" si="240"/>
        <v>-11.06</v>
      </c>
      <c r="X123" s="17">
        <f t="shared" si="240"/>
        <v>-9.0500000000000007</v>
      </c>
      <c r="Y123" s="17">
        <f t="shared" si="240"/>
        <v>-17.852</v>
      </c>
      <c r="Z123" s="17">
        <f t="shared" si="240"/>
        <v>-56.738999999999997</v>
      </c>
      <c r="AA123" s="17">
        <f t="shared" si="240"/>
        <v>-86.988</v>
      </c>
      <c r="AB123" s="17">
        <f t="shared" si="240"/>
        <v>-20.96</v>
      </c>
      <c r="AC123" s="17">
        <f t="shared" ref="AC123" si="241">AC103</f>
        <v>-26.167999999999999</v>
      </c>
      <c r="AF123" s="231"/>
    </row>
    <row r="124" spans="4:32" s="7" customFormat="1" ht="14.1" customHeight="1" x14ac:dyDescent="0.25">
      <c r="D124" s="137" t="s">
        <v>519</v>
      </c>
      <c r="E124" s="73"/>
      <c r="F124" s="13"/>
      <c r="G124" s="22" t="s">
        <v>134</v>
      </c>
      <c r="H124" s="17"/>
      <c r="I124" s="17"/>
      <c r="J124" s="17"/>
      <c r="K124" s="17"/>
      <c r="L124" s="306">
        <f>+'Quarterly IS'!D36</f>
        <v>0</v>
      </c>
      <c r="M124" s="306">
        <f>+'Quarterly IS'!E36</f>
        <v>0</v>
      </c>
      <c r="N124" s="306">
        <f>+'Quarterly IS'!F36</f>
        <v>0</v>
      </c>
      <c r="O124" s="306">
        <f>+'Quarterly IS'!G36</f>
        <v>0</v>
      </c>
      <c r="P124" s="306">
        <f>+'Quarterly IS'!H36</f>
        <v>0</v>
      </c>
      <c r="Q124" s="306">
        <f>+'Quarterly IS'!I36</f>
        <v>0</v>
      </c>
      <c r="R124" s="306">
        <f>+'Quarterly IS'!J36</f>
        <v>0</v>
      </c>
      <c r="S124" s="306">
        <f>+'Quarterly IS'!K36</f>
        <v>0</v>
      </c>
      <c r="T124" s="306">
        <f>+'Quarterly IS'!L36</f>
        <v>0</v>
      </c>
      <c r="U124" s="306">
        <f>+'Quarterly IS'!M36</f>
        <v>0</v>
      </c>
      <c r="V124" s="306">
        <f>+'Quarterly IS'!N36</f>
        <v>0</v>
      </c>
      <c r="W124" s="306">
        <f>+'Quarterly IS'!O36</f>
        <v>0</v>
      </c>
      <c r="X124" s="306">
        <f>+'Quarterly IS'!P36</f>
        <v>0</v>
      </c>
      <c r="Y124" s="306">
        <f>+'Quarterly IS'!Q36</f>
        <v>0</v>
      </c>
      <c r="Z124" s="306">
        <f>+'Quarterly IS'!R36</f>
        <v>0</v>
      </c>
      <c r="AA124" s="306">
        <f>+'Quarterly IS'!S36</f>
        <v>-21.2</v>
      </c>
      <c r="AB124" s="306">
        <f>+'Quarterly IS'!T36</f>
        <v>-19.75</v>
      </c>
      <c r="AC124" s="306">
        <f>+'Quarterly IS'!U36</f>
        <v>-31.495999999999999</v>
      </c>
      <c r="AF124" s="231"/>
    </row>
    <row r="125" spans="4:32" s="7" customFormat="1" ht="14.1" customHeight="1" x14ac:dyDescent="0.25">
      <c r="D125" s="280" t="s">
        <v>521</v>
      </c>
      <c r="E125" s="73"/>
      <c r="F125" s="13"/>
      <c r="G125" s="22" t="s">
        <v>134</v>
      </c>
      <c r="H125" s="17"/>
      <c r="I125" s="17"/>
      <c r="J125" s="17"/>
      <c r="K125" s="17"/>
      <c r="L125" s="255">
        <f>+'Quarterly IS'!D37</f>
        <v>0</v>
      </c>
      <c r="M125" s="255">
        <f>+'Quarterly IS'!E37</f>
        <v>0</v>
      </c>
      <c r="N125" s="255">
        <f>+'Quarterly IS'!F37</f>
        <v>0</v>
      </c>
      <c r="O125" s="255">
        <f>+'Quarterly IS'!G37</f>
        <v>0</v>
      </c>
      <c r="P125" s="255">
        <f>+'Quarterly IS'!H37</f>
        <v>0</v>
      </c>
      <c r="Q125" s="255">
        <f>+'Quarterly IS'!I37</f>
        <v>0</v>
      </c>
      <c r="R125" s="255">
        <f>+'Quarterly IS'!J37</f>
        <v>0</v>
      </c>
      <c r="S125" s="255">
        <f>+'Quarterly IS'!K37</f>
        <v>0</v>
      </c>
      <c r="T125" s="255">
        <f>+'Quarterly IS'!L37</f>
        <v>0</v>
      </c>
      <c r="U125" s="255">
        <f>+'Quarterly IS'!M37</f>
        <v>-4.0110000000000001</v>
      </c>
      <c r="V125" s="255">
        <f>+'Quarterly IS'!N37</f>
        <v>0</v>
      </c>
      <c r="W125" s="255">
        <f>+'Quarterly IS'!O37</f>
        <v>0</v>
      </c>
      <c r="X125" s="255">
        <f>+'Quarterly IS'!P37</f>
        <v>0</v>
      </c>
      <c r="Y125" s="255">
        <f>+'Quarterly IS'!Q37</f>
        <v>0</v>
      </c>
      <c r="Z125" s="255">
        <f>+'Quarterly IS'!R37</f>
        <v>0</v>
      </c>
      <c r="AA125" s="255">
        <f>+'Quarterly IS'!S37</f>
        <v>0</v>
      </c>
      <c r="AB125" s="255">
        <f>+'Quarterly IS'!T37</f>
        <v>0</v>
      </c>
      <c r="AC125" s="255">
        <f>+'Quarterly IS'!U37</f>
        <v>0</v>
      </c>
      <c r="AF125" s="231"/>
    </row>
    <row r="126" spans="4:32" s="7" customFormat="1" ht="14.1" customHeight="1" thickBot="1" x14ac:dyDescent="0.3">
      <c r="D126" s="280" t="s">
        <v>520</v>
      </c>
      <c r="E126" s="73"/>
      <c r="F126" s="13"/>
      <c r="G126" s="22" t="s">
        <v>134</v>
      </c>
      <c r="H126" s="17"/>
      <c r="I126" s="17"/>
      <c r="J126" s="17"/>
      <c r="K126" s="17"/>
      <c r="L126" s="255">
        <f>+'Quarterly IS'!D38</f>
        <v>-95.355999999999995</v>
      </c>
      <c r="M126" s="255">
        <f>+'Quarterly IS'!E38</f>
        <v>-101.17500000000001</v>
      </c>
      <c r="N126" s="255">
        <f>+'Quarterly IS'!F38</f>
        <v>-105.52699999999999</v>
      </c>
      <c r="O126" s="255">
        <f>+'Quarterly IS'!G38</f>
        <v>-105.43799999999999</v>
      </c>
      <c r="P126" s="255">
        <f>+'Quarterly IS'!H38</f>
        <v>-107.354</v>
      </c>
      <c r="Q126" s="255">
        <f>+'Quarterly IS'!I38</f>
        <v>-109.01600000000001</v>
      </c>
      <c r="R126" s="255">
        <f>+'Quarterly IS'!J38</f>
        <v>-110.39400000000001</v>
      </c>
      <c r="S126" s="255">
        <f>+'Quarterly IS'!K38</f>
        <v>-111.70999999999998</v>
      </c>
      <c r="T126" s="255">
        <f>+'Quarterly IS'!L38</f>
        <v>-117.943</v>
      </c>
      <c r="U126" s="255">
        <f>+'Quarterly IS'!M38</f>
        <v>-118.85299999999999</v>
      </c>
      <c r="V126" s="255">
        <f>+'Quarterly IS'!N38</f>
        <v>-118.38999999999999</v>
      </c>
      <c r="W126" s="255">
        <f>+'Quarterly IS'!O38</f>
        <v>-120.298</v>
      </c>
      <c r="X126" s="255">
        <f>+'Quarterly IS'!P38</f>
        <v>-120.649</v>
      </c>
      <c r="Y126" s="255">
        <f>+'Quarterly IS'!Q38</f>
        <v>-121.32680889875616</v>
      </c>
      <c r="Z126" s="255">
        <f>+'Quarterly IS'!R38</f>
        <v>-111.8</v>
      </c>
      <c r="AA126" s="255">
        <f>+'Quarterly IS'!S38</f>
        <v>-108.63</v>
      </c>
      <c r="AB126" s="255">
        <f>+'Quarterly IS'!T38</f>
        <v>-114.44</v>
      </c>
      <c r="AC126" s="255">
        <f>+'Quarterly IS'!U38</f>
        <v>-108.149</v>
      </c>
      <c r="AF126" s="231"/>
    </row>
    <row r="127" spans="4:32" s="7" customFormat="1" ht="14.1" customHeight="1" thickBot="1" x14ac:dyDescent="0.3">
      <c r="D127" s="84" t="s">
        <v>54</v>
      </c>
      <c r="E127" s="89"/>
      <c r="F127" s="86"/>
      <c r="G127" s="87" t="s">
        <v>134</v>
      </c>
      <c r="H127" s="90"/>
      <c r="I127" s="90"/>
      <c r="J127" s="90"/>
      <c r="K127" s="90"/>
      <c r="L127" s="270">
        <f>+SUM(L122:L126)</f>
        <v>35.486999999999995</v>
      </c>
      <c r="M127" s="270">
        <f t="shared" ref="M127:Z127" si="242">+SUM(M122:M126)</f>
        <v>26.990999999999985</v>
      </c>
      <c r="N127" s="270">
        <f t="shared" si="242"/>
        <v>48.565000000000026</v>
      </c>
      <c r="O127" s="270">
        <f t="shared" si="242"/>
        <v>22.806000000000012</v>
      </c>
      <c r="P127" s="270">
        <f t="shared" si="242"/>
        <v>58.123000000000005</v>
      </c>
      <c r="Q127" s="270">
        <f t="shared" si="242"/>
        <v>52.741</v>
      </c>
      <c r="R127" s="270">
        <f t="shared" si="242"/>
        <v>60.657999999999987</v>
      </c>
      <c r="S127" s="270">
        <f t="shared" si="242"/>
        <v>41.514000000000038</v>
      </c>
      <c r="T127" s="270">
        <f t="shared" si="242"/>
        <v>80.123000000000005</v>
      </c>
      <c r="U127" s="270">
        <f t="shared" si="242"/>
        <v>76.64400000000002</v>
      </c>
      <c r="V127" s="270">
        <f t="shared" si="242"/>
        <v>86.41100000000003</v>
      </c>
      <c r="W127" s="270">
        <f t="shared" si="242"/>
        <v>64.246000000000009</v>
      </c>
      <c r="X127" s="270">
        <f t="shared" si="242"/>
        <v>100.93599999999998</v>
      </c>
      <c r="Y127" s="270">
        <f t="shared" si="242"/>
        <v>96.77719110124383</v>
      </c>
      <c r="Z127" s="270">
        <f t="shared" si="242"/>
        <v>81.741</v>
      </c>
      <c r="AA127" s="270">
        <f t="shared" ref="AA127:AB127" si="243">+SUM(AA122:AA126)</f>
        <v>19.212000000000003</v>
      </c>
      <c r="AB127" s="270">
        <f t="shared" si="243"/>
        <v>121.82600000000002</v>
      </c>
      <c r="AC127" s="270">
        <f t="shared" ref="AC127" si="244">+SUM(AC122:AC126)</f>
        <v>103.00800000000001</v>
      </c>
      <c r="AF127" s="231"/>
    </row>
    <row r="128" spans="4:32" s="7" customFormat="1" ht="14.1" customHeight="1" x14ac:dyDescent="0.25">
      <c r="D128" s="267"/>
      <c r="E128" s="24"/>
      <c r="G128" s="41"/>
      <c r="AF128" s="231"/>
    </row>
    <row r="129" spans="4:32" s="7" customFormat="1" ht="14.1" customHeight="1" x14ac:dyDescent="0.25">
      <c r="D129" s="74" t="s">
        <v>298</v>
      </c>
      <c r="E129" s="73"/>
      <c r="F129" s="13"/>
      <c r="G129" s="22" t="s">
        <v>134</v>
      </c>
      <c r="H129" s="17"/>
      <c r="I129" s="17"/>
      <c r="J129" s="17"/>
      <c r="K129" s="17"/>
      <c r="L129" s="255">
        <f>+'Quarterly IS'!D20</f>
        <v>-14.778</v>
      </c>
      <c r="M129" s="255">
        <f>+'Quarterly IS'!E20</f>
        <v>-77.718000000000004</v>
      </c>
      <c r="N129" s="255">
        <f>+'Quarterly IS'!F20</f>
        <v>-43.216999999999999</v>
      </c>
      <c r="O129" s="255">
        <f>+'Quarterly IS'!G20</f>
        <v>-101.749</v>
      </c>
      <c r="P129" s="255">
        <f>+'Quarterly IS'!H20</f>
        <v>-61.552999999999997</v>
      </c>
      <c r="Q129" s="255">
        <f>+'Quarterly IS'!I20</f>
        <v>-37.29</v>
      </c>
      <c r="R129" s="255">
        <f>+'Quarterly IS'!J20</f>
        <v>-55.618000000000002</v>
      </c>
      <c r="S129" s="255">
        <f>+'Quarterly IS'!K20</f>
        <v>-123.49</v>
      </c>
      <c r="T129" s="255">
        <f>+'Quarterly IS'!L20</f>
        <v>-18.831</v>
      </c>
      <c r="U129" s="255">
        <f>+'Quarterly IS'!M20</f>
        <v>-63.088999999999999</v>
      </c>
      <c r="V129" s="255">
        <f>+'Quarterly IS'!N20</f>
        <v>-47.2</v>
      </c>
      <c r="W129" s="255">
        <f>+'Quarterly IS'!O20</f>
        <v>-55.694000000000003</v>
      </c>
      <c r="X129" s="255">
        <f>+'Quarterly IS'!P20</f>
        <v>-43.347999999999999</v>
      </c>
      <c r="Y129" s="255">
        <f>+'Quarterly IS'!Q20</f>
        <v>-43.445999999999998</v>
      </c>
      <c r="Z129" s="255">
        <f>+'Quarterly IS'!R20</f>
        <v>-47.82</v>
      </c>
      <c r="AA129" s="255">
        <f>+'Quarterly IS'!S20</f>
        <v>-121.3</v>
      </c>
      <c r="AB129" s="255">
        <f>+'Quarterly IS'!T20</f>
        <v>61.848999999999997</v>
      </c>
      <c r="AC129" s="255">
        <f>+'Quarterly IS'!U20</f>
        <v>3.8450000000000002</v>
      </c>
      <c r="AF129" s="231"/>
    </row>
    <row r="130" spans="4:32" s="7" customFormat="1" ht="14.1" customHeight="1" x14ac:dyDescent="0.25">
      <c r="D130" s="280" t="s">
        <v>418</v>
      </c>
      <c r="E130" s="73"/>
      <c r="F130" s="13"/>
      <c r="G130" s="22" t="s">
        <v>134</v>
      </c>
      <c r="H130" s="17"/>
      <c r="I130" s="17"/>
      <c r="J130" s="17"/>
      <c r="K130" s="17"/>
      <c r="L130" s="17">
        <f>-L103</f>
        <v>3.5129999999999999</v>
      </c>
      <c r="M130" s="17">
        <f t="shared" ref="L130:Z131" si="245">-M123</f>
        <v>8.75</v>
      </c>
      <c r="N130" s="17">
        <f t="shared" si="245"/>
        <v>5.04</v>
      </c>
      <c r="O130" s="17">
        <f t="shared" si="245"/>
        <v>18.186</v>
      </c>
      <c r="P130" s="17">
        <f t="shared" si="245"/>
        <v>5.0279999999999996</v>
      </c>
      <c r="Q130" s="17">
        <f t="shared" si="245"/>
        <v>7.3860000000000001</v>
      </c>
      <c r="R130" s="17">
        <f t="shared" si="245"/>
        <v>10.657</v>
      </c>
      <c r="S130" s="17">
        <f t="shared" si="245"/>
        <v>19.385999999999999</v>
      </c>
      <c r="T130" s="17">
        <f t="shared" si="245"/>
        <v>5.8010000000000002</v>
      </c>
      <c r="U130" s="17">
        <f t="shared" si="245"/>
        <v>7.4690000000000003</v>
      </c>
      <c r="V130" s="17">
        <f t="shared" si="245"/>
        <v>7.82</v>
      </c>
      <c r="W130" s="17">
        <f t="shared" si="245"/>
        <v>11.06</v>
      </c>
      <c r="X130" s="17">
        <f t="shared" si="245"/>
        <v>9.0500000000000007</v>
      </c>
      <c r="Y130" s="17">
        <f t="shared" si="245"/>
        <v>17.852</v>
      </c>
      <c r="Z130" s="17">
        <f t="shared" si="245"/>
        <v>56.738999999999997</v>
      </c>
      <c r="AA130" s="17">
        <f t="shared" ref="AA130:AB131" si="246">-AA123</f>
        <v>86.988</v>
      </c>
      <c r="AB130" s="17">
        <f t="shared" si="246"/>
        <v>20.96</v>
      </c>
      <c r="AC130" s="17">
        <f t="shared" ref="AC130" si="247">-AC123</f>
        <v>26.167999999999999</v>
      </c>
      <c r="AF130" s="231"/>
    </row>
    <row r="131" spans="4:32" s="7" customFormat="1" ht="14.1" customHeight="1" x14ac:dyDescent="0.25">
      <c r="D131" s="137" t="s">
        <v>522</v>
      </c>
      <c r="E131" s="73"/>
      <c r="F131" s="13"/>
      <c r="G131" s="22" t="s">
        <v>134</v>
      </c>
      <c r="H131" s="17"/>
      <c r="I131" s="17"/>
      <c r="J131" s="17"/>
      <c r="K131" s="17"/>
      <c r="L131" s="17">
        <f t="shared" si="245"/>
        <v>0</v>
      </c>
      <c r="M131" s="17">
        <f t="shared" si="245"/>
        <v>0</v>
      </c>
      <c r="N131" s="17">
        <f t="shared" si="245"/>
        <v>0</v>
      </c>
      <c r="O131" s="17">
        <f t="shared" si="245"/>
        <v>0</v>
      </c>
      <c r="P131" s="17">
        <f t="shared" si="245"/>
        <v>0</v>
      </c>
      <c r="Q131" s="17">
        <f t="shared" si="245"/>
        <v>0</v>
      </c>
      <c r="R131" s="17">
        <f t="shared" si="245"/>
        <v>0</v>
      </c>
      <c r="S131" s="17">
        <f t="shared" si="245"/>
        <v>0</v>
      </c>
      <c r="T131" s="17">
        <f t="shared" si="245"/>
        <v>0</v>
      </c>
      <c r="U131" s="17">
        <f t="shared" si="245"/>
        <v>0</v>
      </c>
      <c r="V131" s="17">
        <f t="shared" si="245"/>
        <v>0</v>
      </c>
      <c r="W131" s="17">
        <f t="shared" si="245"/>
        <v>0</v>
      </c>
      <c r="X131" s="17">
        <f t="shared" si="245"/>
        <v>0</v>
      </c>
      <c r="Y131" s="17">
        <f t="shared" si="245"/>
        <v>0</v>
      </c>
      <c r="Z131" s="17">
        <f t="shared" si="245"/>
        <v>0</v>
      </c>
      <c r="AA131" s="17">
        <f t="shared" si="246"/>
        <v>21.2</v>
      </c>
      <c r="AB131" s="17">
        <f t="shared" si="246"/>
        <v>19.75</v>
      </c>
      <c r="AC131" s="17">
        <f t="shared" ref="AC131" si="248">-AC124</f>
        <v>31.495999999999999</v>
      </c>
      <c r="AF131" s="231"/>
    </row>
    <row r="132" spans="4:32" s="7" customFormat="1" ht="14.1" customHeight="1" x14ac:dyDescent="0.25">
      <c r="D132" s="280" t="s">
        <v>523</v>
      </c>
      <c r="E132" s="73"/>
      <c r="F132" s="13"/>
      <c r="G132" s="22" t="s">
        <v>134</v>
      </c>
      <c r="H132" s="17"/>
      <c r="I132" s="17"/>
      <c r="J132" s="17"/>
      <c r="K132" s="17"/>
      <c r="L132" s="17">
        <f>-L125</f>
        <v>0</v>
      </c>
      <c r="M132" s="17">
        <f t="shared" ref="M132:Z132" si="249">-M125</f>
        <v>0</v>
      </c>
      <c r="N132" s="17">
        <f t="shared" si="249"/>
        <v>0</v>
      </c>
      <c r="O132" s="17">
        <f t="shared" si="249"/>
        <v>0</v>
      </c>
      <c r="P132" s="17">
        <f t="shared" si="249"/>
        <v>0</v>
      </c>
      <c r="Q132" s="17">
        <f t="shared" si="249"/>
        <v>0</v>
      </c>
      <c r="R132" s="17">
        <f t="shared" si="249"/>
        <v>0</v>
      </c>
      <c r="S132" s="17">
        <f t="shared" si="249"/>
        <v>0</v>
      </c>
      <c r="T132" s="17">
        <f t="shared" si="249"/>
        <v>0</v>
      </c>
      <c r="U132" s="17">
        <f t="shared" si="249"/>
        <v>4.0110000000000001</v>
      </c>
      <c r="V132" s="17">
        <f t="shared" si="249"/>
        <v>0</v>
      </c>
      <c r="W132" s="17">
        <f t="shared" si="249"/>
        <v>0</v>
      </c>
      <c r="X132" s="17">
        <f t="shared" si="249"/>
        <v>0</v>
      </c>
      <c r="Y132" s="17">
        <f t="shared" si="249"/>
        <v>0</v>
      </c>
      <c r="Z132" s="17">
        <f t="shared" si="249"/>
        <v>0</v>
      </c>
      <c r="AA132" s="17">
        <f t="shared" ref="AA132:AB132" si="250">-AA125</f>
        <v>0</v>
      </c>
      <c r="AB132" s="17">
        <f t="shared" si="250"/>
        <v>0</v>
      </c>
      <c r="AC132" s="17">
        <f t="shared" ref="AC132" si="251">-AC125</f>
        <v>0</v>
      </c>
      <c r="AF132" s="231"/>
    </row>
    <row r="133" spans="4:32" s="7" customFormat="1" ht="14.1" customHeight="1" x14ac:dyDescent="0.25">
      <c r="D133" s="280" t="s">
        <v>524</v>
      </c>
      <c r="E133" s="73"/>
      <c r="F133" s="13"/>
      <c r="G133" s="22" t="s">
        <v>134</v>
      </c>
      <c r="H133" s="17"/>
      <c r="I133" s="17"/>
      <c r="J133" s="17"/>
      <c r="K133" s="17"/>
      <c r="L133" s="17">
        <f>-L126</f>
        <v>95.355999999999995</v>
      </c>
      <c r="M133" s="17">
        <f t="shared" ref="M133:Z133" si="252">-M126</f>
        <v>101.17500000000001</v>
      </c>
      <c r="N133" s="17">
        <f t="shared" si="252"/>
        <v>105.52699999999999</v>
      </c>
      <c r="O133" s="17">
        <f t="shared" si="252"/>
        <v>105.43799999999999</v>
      </c>
      <c r="P133" s="17">
        <f t="shared" si="252"/>
        <v>107.354</v>
      </c>
      <c r="Q133" s="17">
        <f t="shared" si="252"/>
        <v>109.01600000000001</v>
      </c>
      <c r="R133" s="17">
        <f t="shared" si="252"/>
        <v>110.39400000000001</v>
      </c>
      <c r="S133" s="17">
        <f t="shared" si="252"/>
        <v>111.70999999999998</v>
      </c>
      <c r="T133" s="17">
        <f t="shared" si="252"/>
        <v>117.943</v>
      </c>
      <c r="U133" s="17">
        <f t="shared" si="252"/>
        <v>118.85299999999999</v>
      </c>
      <c r="V133" s="17">
        <f t="shared" si="252"/>
        <v>118.38999999999999</v>
      </c>
      <c r="W133" s="17">
        <f t="shared" si="252"/>
        <v>120.298</v>
      </c>
      <c r="X133" s="17">
        <f t="shared" si="252"/>
        <v>120.649</v>
      </c>
      <c r="Y133" s="17">
        <f t="shared" si="252"/>
        <v>121.32680889875616</v>
      </c>
      <c r="Z133" s="17">
        <f t="shared" si="252"/>
        <v>111.8</v>
      </c>
      <c r="AA133" s="17">
        <f t="shared" ref="AA133:AB133" si="253">-AA126</f>
        <v>108.63</v>
      </c>
      <c r="AB133" s="17">
        <f t="shared" si="253"/>
        <v>114.44</v>
      </c>
      <c r="AC133" s="17">
        <f t="shared" ref="AC133" si="254">-AC126</f>
        <v>108.149</v>
      </c>
      <c r="AF133" s="231"/>
    </row>
    <row r="134" spans="4:32" s="7" customFormat="1" ht="14.1" customHeight="1" x14ac:dyDescent="0.25">
      <c r="D134" s="280" t="s">
        <v>525</v>
      </c>
      <c r="E134" s="73"/>
      <c r="F134" s="13"/>
      <c r="G134" s="22" t="s">
        <v>134</v>
      </c>
      <c r="H134" s="17"/>
      <c r="I134" s="17"/>
      <c r="J134" s="17"/>
      <c r="K134" s="17"/>
      <c r="L134" s="5">
        <v>-23.021999999999998</v>
      </c>
      <c r="M134" s="5">
        <v>16.613</v>
      </c>
      <c r="N134" s="5">
        <v>5.306</v>
      </c>
      <c r="O134" s="5">
        <v>15.441000000000001</v>
      </c>
      <c r="P134" s="5">
        <v>20.725999999999999</v>
      </c>
      <c r="Q134" s="5">
        <v>-21.727</v>
      </c>
      <c r="R134" s="5">
        <v>11.545</v>
      </c>
      <c r="S134" s="5">
        <v>72.308000000000007</v>
      </c>
      <c r="T134" s="5">
        <v>-16.605</v>
      </c>
      <c r="U134" s="5">
        <v>12.930999999999999</v>
      </c>
      <c r="V134" s="5">
        <v>33.945999999999998</v>
      </c>
      <c r="W134" s="5">
        <v>3.5569999999999999</v>
      </c>
      <c r="X134" s="5">
        <v>18.649000000000001</v>
      </c>
      <c r="Y134" s="5">
        <v>18.893000000000001</v>
      </c>
      <c r="Z134" s="5">
        <v>6.9720000000000004</v>
      </c>
      <c r="AA134" s="5">
        <v>49.987000000000002</v>
      </c>
      <c r="AB134" s="5">
        <v>-40.966999999999999</v>
      </c>
      <c r="AC134" s="5">
        <v>12.054</v>
      </c>
      <c r="AF134" s="231"/>
    </row>
    <row r="135" spans="4:32" s="7" customFormat="1" ht="14.1" customHeight="1" thickBot="1" x14ac:dyDescent="0.3">
      <c r="D135" s="74" t="s">
        <v>526</v>
      </c>
      <c r="E135" s="24"/>
      <c r="G135" s="22" t="s">
        <v>134</v>
      </c>
      <c r="H135" s="351"/>
      <c r="I135" s="351"/>
      <c r="J135" s="351"/>
      <c r="K135" s="351"/>
      <c r="L135" s="5">
        <v>-8.6539999999999999</v>
      </c>
      <c r="M135" s="352">
        <v>-20.908999999999999</v>
      </c>
      <c r="N135" s="352">
        <v>-18.655000000000001</v>
      </c>
      <c r="O135" s="352">
        <v>-54.357999999999997</v>
      </c>
      <c r="P135" s="352">
        <v>-24.033999999999999</v>
      </c>
      <c r="Q135" s="352">
        <v>-15.603999999999999</v>
      </c>
      <c r="R135" s="352">
        <v>-27.318000000000001</v>
      </c>
      <c r="S135" s="352">
        <v>-39.874000000000002</v>
      </c>
      <c r="T135" s="352">
        <v>-20.486000000000001</v>
      </c>
      <c r="U135" s="352">
        <v>-37.576999999999998</v>
      </c>
      <c r="V135" s="352">
        <v>-37.058</v>
      </c>
      <c r="W135" s="352">
        <v>-30.86</v>
      </c>
      <c r="X135" s="352">
        <v>-33.811999999999998</v>
      </c>
      <c r="Y135" s="352">
        <v>-35.65</v>
      </c>
      <c r="Z135" s="352">
        <v>-38.299999999999997</v>
      </c>
      <c r="AA135" s="352">
        <v>-23.8</v>
      </c>
      <c r="AB135" s="352">
        <v>-23.945</v>
      </c>
      <c r="AC135" s="352">
        <v>-39.340000000000003</v>
      </c>
      <c r="AF135" s="231"/>
    </row>
    <row r="136" spans="4:32" s="7" customFormat="1" ht="14.1" customHeight="1" thickBot="1" x14ac:dyDescent="0.3">
      <c r="D136" s="84" t="s">
        <v>290</v>
      </c>
      <c r="E136" s="89"/>
      <c r="F136" s="86"/>
      <c r="G136" s="274" t="s">
        <v>134</v>
      </c>
      <c r="H136" s="90"/>
      <c r="I136" s="90"/>
      <c r="J136" s="90"/>
      <c r="K136" s="90"/>
      <c r="L136" s="273">
        <f>+SUM(L129:L135)</f>
        <v>52.414999999999992</v>
      </c>
      <c r="M136" s="273">
        <f t="shared" ref="M136:Z136" si="255">+SUM(M129:M135)</f>
        <v>27.911000000000008</v>
      </c>
      <c r="N136" s="273">
        <f t="shared" si="255"/>
        <v>54.000999999999991</v>
      </c>
      <c r="O136" s="273">
        <f t="shared" si="255"/>
        <v>-17.041999999999994</v>
      </c>
      <c r="P136" s="273">
        <f t="shared" si="255"/>
        <v>47.521000000000008</v>
      </c>
      <c r="Q136" s="273">
        <f t="shared" si="255"/>
        <v>41.781000000000006</v>
      </c>
      <c r="R136" s="273">
        <f t="shared" si="255"/>
        <v>49.660000000000011</v>
      </c>
      <c r="S136" s="273">
        <f t="shared" si="255"/>
        <v>40.039999999999985</v>
      </c>
      <c r="T136" s="273">
        <f t="shared" si="255"/>
        <v>67.821999999999989</v>
      </c>
      <c r="U136" s="273">
        <f t="shared" si="255"/>
        <v>42.597999999999999</v>
      </c>
      <c r="V136" s="273">
        <f t="shared" si="255"/>
        <v>75.897999999999996</v>
      </c>
      <c r="W136" s="273">
        <f t="shared" si="255"/>
        <v>48.361000000000004</v>
      </c>
      <c r="X136" s="273">
        <f t="shared" si="255"/>
        <v>71.188000000000002</v>
      </c>
      <c r="Y136" s="273">
        <f t="shared" si="255"/>
        <v>78.975808898756156</v>
      </c>
      <c r="Z136" s="273">
        <f t="shared" si="255"/>
        <v>89.390999999999991</v>
      </c>
      <c r="AA136" s="273">
        <f t="shared" ref="AA136:AB136" si="256">+SUM(AA129:AA135)</f>
        <v>121.705</v>
      </c>
      <c r="AB136" s="273">
        <f t="shared" si="256"/>
        <v>152.08699999999999</v>
      </c>
      <c r="AC136" s="273">
        <f t="shared" ref="AC136" si="257">+SUM(AC129:AC135)</f>
        <v>142.37200000000001</v>
      </c>
      <c r="AF136" s="231"/>
    </row>
    <row r="137" spans="4:32" ht="14.1" customHeight="1" thickBot="1" x14ac:dyDescent="0.25">
      <c r="D137" s="319" t="s">
        <v>403</v>
      </c>
      <c r="E137" s="320"/>
      <c r="G137" s="327" t="s">
        <v>404</v>
      </c>
      <c r="H137" s="171"/>
      <c r="I137" s="171"/>
      <c r="J137" s="171"/>
      <c r="K137" s="171"/>
      <c r="L137" s="350" t="s">
        <v>179</v>
      </c>
      <c r="M137" s="350" t="s">
        <v>179</v>
      </c>
      <c r="N137" s="350" t="s">
        <v>179</v>
      </c>
      <c r="O137" s="350" t="s">
        <v>179</v>
      </c>
      <c r="P137" s="350" t="s">
        <v>179</v>
      </c>
      <c r="Q137" s="350" t="s">
        <v>179</v>
      </c>
      <c r="R137" s="350" t="s">
        <v>179</v>
      </c>
      <c r="S137" s="350" t="s">
        <v>179</v>
      </c>
      <c r="T137" s="350">
        <v>1033962.264</v>
      </c>
      <c r="U137" s="350">
        <v>1033962.264</v>
      </c>
      <c r="V137" s="350">
        <v>1033962.264</v>
      </c>
      <c r="W137" s="350">
        <v>1033962.264</v>
      </c>
      <c r="X137" s="350">
        <v>1033962.264</v>
      </c>
      <c r="Y137" s="350">
        <v>1033962.264</v>
      </c>
      <c r="Z137" s="350">
        <v>1033962.264</v>
      </c>
      <c r="AA137" s="350">
        <v>1033962.264</v>
      </c>
      <c r="AB137" s="350">
        <v>1033962.264</v>
      </c>
      <c r="AC137" s="350">
        <v>1033962.264</v>
      </c>
    </row>
    <row r="138" spans="4:32" ht="14.1" customHeight="1" thickBot="1" x14ac:dyDescent="0.25">
      <c r="D138" s="321" t="s">
        <v>405</v>
      </c>
      <c r="E138" s="322"/>
      <c r="F138" s="323"/>
      <c r="G138" s="324" t="s">
        <v>135</v>
      </c>
      <c r="H138" s="325"/>
      <c r="I138" s="325"/>
      <c r="J138" s="325"/>
      <c r="K138" s="325"/>
      <c r="L138" s="326" t="s">
        <v>179</v>
      </c>
      <c r="M138" s="326" t="s">
        <v>179</v>
      </c>
      <c r="N138" s="326" t="s">
        <v>179</v>
      </c>
      <c r="O138" s="326" t="s">
        <v>179</v>
      </c>
      <c r="P138" s="326" t="s">
        <v>179</v>
      </c>
      <c r="Q138" s="326" t="s">
        <v>179</v>
      </c>
      <c r="R138" s="326" t="s">
        <v>179</v>
      </c>
      <c r="S138" s="326" t="s">
        <v>179</v>
      </c>
      <c r="T138" s="326">
        <f t="shared" ref="T138:AA138" si="258">+T136*1000/T137</f>
        <v>6.559427008256849E-2</v>
      </c>
      <c r="U138" s="326">
        <f t="shared" si="258"/>
        <v>4.1198795626452379E-2</v>
      </c>
      <c r="V138" s="326">
        <f t="shared" si="258"/>
        <v>7.3405000010716065E-2</v>
      </c>
      <c r="W138" s="326">
        <f t="shared" si="258"/>
        <v>4.6772500006828109E-2</v>
      </c>
      <c r="X138" s="326">
        <f t="shared" si="258"/>
        <v>6.8849708039248128E-2</v>
      </c>
      <c r="Y138" s="326">
        <f t="shared" si="258"/>
        <v>7.6381712997173903E-2</v>
      </c>
      <c r="Z138" s="326">
        <f t="shared" si="258"/>
        <v>8.6454799282694117E-2</v>
      </c>
      <c r="AA138" s="326">
        <f t="shared" si="258"/>
        <v>0.11770739052813246</v>
      </c>
      <c r="AB138" s="326">
        <f t="shared" ref="AB138:AC138" si="259">+AB136*1000/AB137</f>
        <v>0.14709144162731264</v>
      </c>
      <c r="AC138" s="326">
        <f t="shared" si="259"/>
        <v>0.13769554746535703</v>
      </c>
    </row>
    <row r="139" spans="4:32" ht="14.1" customHeight="1" thickBot="1" x14ac:dyDescent="0.25">
      <c r="D139" s="319" t="s">
        <v>406</v>
      </c>
      <c r="E139" s="320"/>
      <c r="G139" s="327" t="s">
        <v>404</v>
      </c>
      <c r="H139" s="171"/>
      <c r="I139" s="171"/>
      <c r="J139" s="171"/>
      <c r="K139" s="171"/>
      <c r="L139" s="350" t="s">
        <v>179</v>
      </c>
      <c r="M139" s="350" t="s">
        <v>179</v>
      </c>
      <c r="N139" s="350" t="s">
        <v>179</v>
      </c>
      <c r="O139" s="350" t="s">
        <v>179</v>
      </c>
      <c r="P139" s="350" t="s">
        <v>179</v>
      </c>
      <c r="Q139" s="350" t="s">
        <v>179</v>
      </c>
      <c r="R139" s="350" t="s">
        <v>179</v>
      </c>
      <c r="S139" s="350" t="s">
        <v>179</v>
      </c>
      <c r="T139" s="350">
        <v>800000</v>
      </c>
      <c r="U139" s="350">
        <v>800000</v>
      </c>
      <c r="V139" s="350">
        <v>800000</v>
      </c>
      <c r="W139" s="350">
        <v>800000</v>
      </c>
      <c r="X139" s="350">
        <v>800000</v>
      </c>
      <c r="Y139" s="350">
        <v>800000</v>
      </c>
      <c r="Z139" s="350">
        <v>800000</v>
      </c>
      <c r="AA139" s="350">
        <v>1018182.3320000001</v>
      </c>
      <c r="AB139" s="350">
        <v>1035235.352</v>
      </c>
      <c r="AC139" s="350">
        <v>1038524.068</v>
      </c>
    </row>
    <row r="140" spans="4:32" ht="14.1" customHeight="1" thickBot="1" x14ac:dyDescent="0.25">
      <c r="D140" s="321" t="s">
        <v>527</v>
      </c>
      <c r="E140" s="322"/>
      <c r="F140" s="323"/>
      <c r="G140" s="324" t="s">
        <v>135</v>
      </c>
      <c r="H140" s="325"/>
      <c r="I140" s="325"/>
      <c r="J140" s="325"/>
      <c r="K140" s="325"/>
      <c r="L140" s="326" t="s">
        <v>179</v>
      </c>
      <c r="M140" s="326" t="s">
        <v>179</v>
      </c>
      <c r="N140" s="326" t="s">
        <v>179</v>
      </c>
      <c r="O140" s="326" t="s">
        <v>179</v>
      </c>
      <c r="P140" s="326" t="s">
        <v>179</v>
      </c>
      <c r="Q140" s="326" t="s">
        <v>179</v>
      </c>
      <c r="R140" s="326" t="s">
        <v>179</v>
      </c>
      <c r="S140" s="326" t="s">
        <v>179</v>
      </c>
      <c r="T140" s="326">
        <f t="shared" ref="T140:AA140" si="260">+T129*1000/T139</f>
        <v>-2.3538750000000001E-2</v>
      </c>
      <c r="U140" s="326">
        <f t="shared" si="260"/>
        <v>-7.8861249999999994E-2</v>
      </c>
      <c r="V140" s="326">
        <f t="shared" si="260"/>
        <v>-5.8999999999999997E-2</v>
      </c>
      <c r="W140" s="326">
        <f t="shared" si="260"/>
        <v>-6.9617499999999999E-2</v>
      </c>
      <c r="X140" s="326">
        <f t="shared" si="260"/>
        <v>-5.4184999999999997E-2</v>
      </c>
      <c r="Y140" s="326">
        <f t="shared" si="260"/>
        <v>-5.4307500000000002E-2</v>
      </c>
      <c r="Z140" s="326">
        <f t="shared" si="260"/>
        <v>-5.9775000000000002E-2</v>
      </c>
      <c r="AA140" s="326">
        <f t="shared" si="260"/>
        <v>-0.1191338684513728</v>
      </c>
      <c r="AB140" s="326">
        <f t="shared" ref="AB140:AC140" si="261">+AB129*1000/AB139</f>
        <v>5.9743902563327456E-2</v>
      </c>
      <c r="AC140" s="326">
        <f t="shared" si="261"/>
        <v>3.7023696594771648E-3</v>
      </c>
    </row>
    <row r="141" spans="4:32" ht="12.75" thickBot="1" x14ac:dyDescent="0.25">
      <c r="L141" s="275"/>
      <c r="M141" s="275"/>
      <c r="N141" s="275"/>
      <c r="O141" s="275"/>
      <c r="P141" s="275"/>
      <c r="Q141" s="275"/>
      <c r="R141" s="275"/>
      <c r="S141" s="275"/>
      <c r="T141" s="275"/>
      <c r="U141" s="275"/>
      <c r="V141" s="275"/>
      <c r="W141" s="275"/>
      <c r="X141" s="275"/>
      <c r="Y141" s="275"/>
      <c r="Z141" s="275"/>
      <c r="AA141" s="275"/>
      <c r="AB141" s="275"/>
      <c r="AC141" s="275"/>
    </row>
    <row r="142" spans="4:32" s="7" customFormat="1" ht="14.1" customHeight="1" thickBot="1" x14ac:dyDescent="0.3">
      <c r="D142" s="86" t="s">
        <v>355</v>
      </c>
      <c r="E142" s="89"/>
      <c r="F142" s="86"/>
      <c r="G142" s="87" t="s">
        <v>134</v>
      </c>
      <c r="H142" s="88"/>
      <c r="I142" s="88"/>
      <c r="J142" s="88"/>
      <c r="K142" s="88"/>
      <c r="L142" s="259">
        <f>+'Quarterly IS'!D13</f>
        <v>-237.32300000000001</v>
      </c>
      <c r="M142" s="259">
        <f>+'Quarterly IS'!E13</f>
        <v>-240.46799999999999</v>
      </c>
      <c r="N142" s="259">
        <f>+'Quarterly IS'!F13</f>
        <v>-248.554</v>
      </c>
      <c r="O142" s="259">
        <f>+'Quarterly IS'!G13</f>
        <v>-256.09800000000001</v>
      </c>
      <c r="P142" s="259">
        <f>+'Quarterly IS'!H13</f>
        <v>-264.65100000000001</v>
      </c>
      <c r="Q142" s="259">
        <f>+'Quarterly IS'!I13</f>
        <v>-270.55399999999997</v>
      </c>
      <c r="R142" s="259">
        <f>+'Quarterly IS'!J13</f>
        <v>-272.392</v>
      </c>
      <c r="S142" s="259">
        <f>+'Quarterly IS'!K13</f>
        <v>-277.46600000000001</v>
      </c>
      <c r="T142" s="259">
        <f>+'Quarterly IS'!L13</f>
        <v>-288.79700000000003</v>
      </c>
      <c r="U142" s="259">
        <f>+'Quarterly IS'!M13</f>
        <v>-296.90300000000002</v>
      </c>
      <c r="V142" s="259">
        <f>+'Quarterly IS'!N13</f>
        <v>-302.25400000000002</v>
      </c>
      <c r="W142" s="259">
        <f>+'Quarterly IS'!O13</f>
        <v>-306.51299999999998</v>
      </c>
      <c r="X142" s="259">
        <f>+'Quarterly IS'!P13</f>
        <v>-308.78800000000001</v>
      </c>
      <c r="Y142" s="259">
        <f>+'Quarterly IS'!Q13</f>
        <v>-311.33999999999997</v>
      </c>
      <c r="Z142" s="259">
        <f>+'Quarterly IS'!R13</f>
        <v>-304.113</v>
      </c>
      <c r="AA142" s="259">
        <f>+'Quarterly IS'!S13</f>
        <v>-293.19299999999998</v>
      </c>
      <c r="AB142" s="259">
        <f>+'Quarterly IS'!T13</f>
        <v>-309.74</v>
      </c>
      <c r="AC142" s="259">
        <f>+'Quarterly IS'!U13</f>
        <v>-307.01600000000002</v>
      </c>
      <c r="AF142" s="231"/>
    </row>
    <row r="143" spans="4:32" s="7" customFormat="1" ht="14.1" customHeight="1" x14ac:dyDescent="0.25">
      <c r="D143" s="280" t="s">
        <v>523</v>
      </c>
      <c r="E143" s="222"/>
      <c r="F143" s="223"/>
      <c r="G143" s="224" t="s">
        <v>134</v>
      </c>
      <c r="H143" s="215"/>
      <c r="I143" s="215"/>
      <c r="J143" s="215"/>
      <c r="K143" s="215"/>
      <c r="L143" s="228">
        <f t="shared" ref="L143:AA144" si="262">-L125</f>
        <v>0</v>
      </c>
      <c r="M143" s="228">
        <f t="shared" si="262"/>
        <v>0</v>
      </c>
      <c r="N143" s="228">
        <f t="shared" si="262"/>
        <v>0</v>
      </c>
      <c r="O143" s="228">
        <f t="shared" si="262"/>
        <v>0</v>
      </c>
      <c r="P143" s="228">
        <f t="shared" si="262"/>
        <v>0</v>
      </c>
      <c r="Q143" s="228">
        <f t="shared" si="262"/>
        <v>0</v>
      </c>
      <c r="R143" s="228">
        <f t="shared" si="262"/>
        <v>0</v>
      </c>
      <c r="S143" s="228">
        <f t="shared" si="262"/>
        <v>0</v>
      </c>
      <c r="T143" s="228">
        <f t="shared" si="262"/>
        <v>0</v>
      </c>
      <c r="U143" s="228">
        <f t="shared" si="262"/>
        <v>4.0110000000000001</v>
      </c>
      <c r="V143" s="228">
        <f t="shared" si="262"/>
        <v>0</v>
      </c>
      <c r="W143" s="228">
        <f t="shared" si="262"/>
        <v>0</v>
      </c>
      <c r="X143" s="228">
        <f t="shared" si="262"/>
        <v>0</v>
      </c>
      <c r="Y143" s="228">
        <f t="shared" si="262"/>
        <v>0</v>
      </c>
      <c r="Z143" s="228">
        <f t="shared" si="262"/>
        <v>0</v>
      </c>
      <c r="AA143" s="228">
        <f t="shared" si="262"/>
        <v>0</v>
      </c>
      <c r="AB143" s="228">
        <f t="shared" ref="AB143:AC143" si="263">-AB125</f>
        <v>0</v>
      </c>
      <c r="AC143" s="228">
        <f t="shared" si="263"/>
        <v>0</v>
      </c>
      <c r="AF143" s="231"/>
    </row>
    <row r="144" spans="4:32" s="7" customFormat="1" ht="14.1" customHeight="1" thickBot="1" x14ac:dyDescent="0.3">
      <c r="D144" s="280" t="s">
        <v>524</v>
      </c>
      <c r="E144" s="225"/>
      <c r="F144" s="226"/>
      <c r="G144" s="39" t="s">
        <v>134</v>
      </c>
      <c r="H144" s="227"/>
      <c r="I144" s="227"/>
      <c r="J144" s="227"/>
      <c r="K144" s="227"/>
      <c r="L144" s="228">
        <f t="shared" si="262"/>
        <v>95.355999999999995</v>
      </c>
      <c r="M144" s="228">
        <f t="shared" si="262"/>
        <v>101.17500000000001</v>
      </c>
      <c r="N144" s="228">
        <f t="shared" si="262"/>
        <v>105.52699999999999</v>
      </c>
      <c r="O144" s="228">
        <f t="shared" si="262"/>
        <v>105.43799999999999</v>
      </c>
      <c r="P144" s="228">
        <f t="shared" si="262"/>
        <v>107.354</v>
      </c>
      <c r="Q144" s="228">
        <f t="shared" si="262"/>
        <v>109.01600000000001</v>
      </c>
      <c r="R144" s="228">
        <f t="shared" si="262"/>
        <v>110.39400000000001</v>
      </c>
      <c r="S144" s="228">
        <f t="shared" si="262"/>
        <v>111.70999999999998</v>
      </c>
      <c r="T144" s="228">
        <f t="shared" si="262"/>
        <v>117.943</v>
      </c>
      <c r="U144" s="228">
        <f t="shared" si="262"/>
        <v>118.85299999999999</v>
      </c>
      <c r="V144" s="228">
        <f t="shared" si="262"/>
        <v>118.38999999999999</v>
      </c>
      <c r="W144" s="228">
        <f t="shared" si="262"/>
        <v>120.298</v>
      </c>
      <c r="X144" s="228">
        <f t="shared" si="262"/>
        <v>120.649</v>
      </c>
      <c r="Y144" s="228">
        <f t="shared" si="262"/>
        <v>121.32680889875616</v>
      </c>
      <c r="Z144" s="228">
        <f t="shared" si="262"/>
        <v>111.8</v>
      </c>
      <c r="AA144" s="228">
        <f t="shared" ref="AA144:AB144" si="264">-AA126</f>
        <v>108.63</v>
      </c>
      <c r="AB144" s="228">
        <f t="shared" si="264"/>
        <v>114.44</v>
      </c>
      <c r="AC144" s="228">
        <f t="shared" ref="AC144" si="265">-AC126</f>
        <v>108.149</v>
      </c>
      <c r="AF144" s="231"/>
    </row>
    <row r="145" spans="4:33" s="7" customFormat="1" ht="14.1" customHeight="1" thickBot="1" x14ac:dyDescent="0.3">
      <c r="D145" s="86" t="s">
        <v>354</v>
      </c>
      <c r="E145" s="89"/>
      <c r="F145" s="86"/>
      <c r="G145" s="87" t="s">
        <v>134</v>
      </c>
      <c r="H145" s="88"/>
      <c r="I145" s="88"/>
      <c r="J145" s="88"/>
      <c r="K145" s="88"/>
      <c r="L145" s="88">
        <f t="shared" ref="L145:AB145" si="266">L68</f>
        <v>-141.96699999999998</v>
      </c>
      <c r="M145" s="88">
        <f t="shared" si="266"/>
        <v>-139.29300000000001</v>
      </c>
      <c r="N145" s="88">
        <f t="shared" si="266"/>
        <v>-143.02699999999999</v>
      </c>
      <c r="O145" s="88">
        <f t="shared" si="266"/>
        <v>-150.68900000000002</v>
      </c>
      <c r="P145" s="88">
        <f t="shared" si="266"/>
        <v>-157.29700000000003</v>
      </c>
      <c r="Q145" s="88">
        <f t="shared" si="266"/>
        <v>-161.53799999999998</v>
      </c>
      <c r="R145" s="88">
        <f t="shared" si="266"/>
        <v>-161.99799999999999</v>
      </c>
      <c r="S145" s="88">
        <f t="shared" si="266"/>
        <v>-165.75599999999997</v>
      </c>
      <c r="T145" s="88">
        <f t="shared" si="266"/>
        <v>-170.85400000000001</v>
      </c>
      <c r="U145" s="88">
        <f t="shared" si="266"/>
        <v>-174.03900000000002</v>
      </c>
      <c r="V145" s="88">
        <f t="shared" si="266"/>
        <v>-183.864</v>
      </c>
      <c r="W145" s="88">
        <f t="shared" si="266"/>
        <v>-186.215</v>
      </c>
      <c r="X145" s="88">
        <f t="shared" si="266"/>
        <v>-188.12</v>
      </c>
      <c r="Y145" s="88">
        <f t="shared" si="266"/>
        <v>-190.04400000000001</v>
      </c>
      <c r="Z145" s="88">
        <f t="shared" si="266"/>
        <v>-192.32000000000002</v>
      </c>
      <c r="AA145" s="88">
        <f t="shared" si="266"/>
        <v>-184.57000000000002</v>
      </c>
      <c r="AB145" s="88">
        <f t="shared" si="266"/>
        <v>-195.31200000000001</v>
      </c>
      <c r="AC145" s="88">
        <f t="shared" ref="AC145" si="267">AC68</f>
        <v>-198.91899999999998</v>
      </c>
      <c r="AF145" s="231"/>
    </row>
    <row r="146" spans="4:33" s="7" customFormat="1" ht="14.1" customHeight="1" x14ac:dyDescent="0.25">
      <c r="E146" s="24"/>
      <c r="G146" s="41"/>
      <c r="H146" s="41"/>
      <c r="I146" s="41"/>
      <c r="J146" s="41"/>
      <c r="AF146" s="231"/>
    </row>
    <row r="147" spans="4:33" s="7" customFormat="1" ht="14.1" customHeight="1" x14ac:dyDescent="0.25">
      <c r="D147" s="13" t="s">
        <v>237</v>
      </c>
      <c r="E147" s="73"/>
      <c r="F147" s="13"/>
      <c r="G147" s="22" t="s">
        <v>134</v>
      </c>
      <c r="H147" s="22"/>
      <c r="I147" s="22"/>
      <c r="J147" s="22"/>
      <c r="K147" s="13"/>
      <c r="L147" s="17">
        <f t="shared" ref="L147:AB147" si="268">L36</f>
        <v>-20.100000000000001</v>
      </c>
      <c r="M147" s="17">
        <f t="shared" si="268"/>
        <v>-22.9</v>
      </c>
      <c r="N147" s="17">
        <f t="shared" si="268"/>
        <v>-24.3</v>
      </c>
      <c r="O147" s="17">
        <f t="shared" si="268"/>
        <v>-26.8</v>
      </c>
      <c r="P147" s="17">
        <f t="shared" si="268"/>
        <v>-28.7</v>
      </c>
      <c r="Q147" s="17">
        <f t="shared" si="268"/>
        <v>-28.8</v>
      </c>
      <c r="R147" s="17">
        <f t="shared" si="268"/>
        <v>-28.8</v>
      </c>
      <c r="S147" s="17">
        <f t="shared" si="268"/>
        <v>-31.5</v>
      </c>
      <c r="T147" s="17">
        <f t="shared" si="268"/>
        <v>-34.5</v>
      </c>
      <c r="U147" s="17">
        <f t="shared" si="268"/>
        <v>-37.5</v>
      </c>
      <c r="V147" s="17">
        <f t="shared" si="268"/>
        <v>-37.1</v>
      </c>
      <c r="W147" s="17">
        <f t="shared" si="268"/>
        <v>-45.87</v>
      </c>
      <c r="X147" s="17">
        <f t="shared" si="268"/>
        <v>-47.6</v>
      </c>
      <c r="Y147" s="17">
        <f t="shared" si="268"/>
        <v>-48.3</v>
      </c>
      <c r="Z147" s="17">
        <f t="shared" si="268"/>
        <v>-45.2</v>
      </c>
      <c r="AA147" s="17">
        <f t="shared" si="268"/>
        <v>-50.32</v>
      </c>
      <c r="AB147" s="17">
        <f t="shared" si="268"/>
        <v>-48.639000000000003</v>
      </c>
      <c r="AC147" s="17">
        <f t="shared" ref="AC147" si="269">AC36</f>
        <v>-49.451999999999998</v>
      </c>
      <c r="AF147" s="231"/>
    </row>
    <row r="148" spans="4:33" s="7" customFormat="1" ht="14.1" customHeight="1" x14ac:dyDescent="0.25">
      <c r="D148" s="13" t="s">
        <v>142</v>
      </c>
      <c r="E148" s="73"/>
      <c r="F148" s="13"/>
      <c r="G148" s="22" t="s">
        <v>134</v>
      </c>
      <c r="H148" s="22"/>
      <c r="I148" s="22"/>
      <c r="J148" s="22"/>
      <c r="K148" s="13"/>
      <c r="L148" s="17">
        <f t="shared" ref="L148:AB148" si="270">L52</f>
        <v>-145.72499999999999</v>
      </c>
      <c r="M148" s="17">
        <f t="shared" si="270"/>
        <v>-148.27799999999999</v>
      </c>
      <c r="N148" s="17">
        <f t="shared" si="270"/>
        <v>-148.27500000000001</v>
      </c>
      <c r="O148" s="17">
        <f t="shared" si="270"/>
        <v>-141.46</v>
      </c>
      <c r="P148" s="17">
        <f t="shared" si="270"/>
        <v>-145.94</v>
      </c>
      <c r="Q148" s="17">
        <f t="shared" si="270"/>
        <v>-147.25899999999999</v>
      </c>
      <c r="R148" s="17">
        <f t="shared" si="270"/>
        <v>-143.22399999999999</v>
      </c>
      <c r="S148" s="17">
        <f t="shared" si="270"/>
        <v>-141.03399999999999</v>
      </c>
      <c r="T148" s="17">
        <f t="shared" si="270"/>
        <v>-146.92599999999999</v>
      </c>
      <c r="U148" s="17">
        <f t="shared" si="270"/>
        <v>-143.95099999999999</v>
      </c>
      <c r="V148" s="17">
        <f t="shared" si="270"/>
        <v>-140.41300000000001</v>
      </c>
      <c r="W148" s="17">
        <f t="shared" si="270"/>
        <v>-149.16200000000001</v>
      </c>
      <c r="X148" s="17">
        <f t="shared" si="270"/>
        <v>-147.53200000000001</v>
      </c>
      <c r="Y148" s="17">
        <f t="shared" si="270"/>
        <v>-145.72499999999999</v>
      </c>
      <c r="Z148" s="17">
        <f t="shared" si="270"/>
        <v>-147.22</v>
      </c>
      <c r="AA148" s="17">
        <f t="shared" si="270"/>
        <v>-157.48599999999999</v>
      </c>
      <c r="AB148" s="17">
        <f t="shared" si="270"/>
        <v>-154.42500000000001</v>
      </c>
      <c r="AC148" s="17">
        <f t="shared" ref="AC148" si="271">AC52</f>
        <v>-145.40600000000001</v>
      </c>
      <c r="AF148" s="231"/>
    </row>
    <row r="149" spans="4:33" s="7" customFormat="1" ht="14.1" customHeight="1" x14ac:dyDescent="0.25">
      <c r="D149" s="13" t="s">
        <v>148</v>
      </c>
      <c r="E149" s="73"/>
      <c r="F149" s="13"/>
      <c r="G149" s="22" t="s">
        <v>134</v>
      </c>
      <c r="H149" s="22"/>
      <c r="I149" s="22"/>
      <c r="J149" s="22"/>
      <c r="K149" s="13"/>
      <c r="L149" s="17">
        <f t="shared" ref="L149:AB149" si="272">L59</f>
        <v>-1.6</v>
      </c>
      <c r="M149" s="17">
        <f t="shared" si="272"/>
        <v>-1.1000000000000001</v>
      </c>
      <c r="N149" s="17">
        <f t="shared" si="272"/>
        <v>-1.5</v>
      </c>
      <c r="O149" s="17">
        <f t="shared" si="272"/>
        <v>-4.3</v>
      </c>
      <c r="P149" s="17">
        <f t="shared" si="272"/>
        <v>-4.5999999999999996</v>
      </c>
      <c r="Q149" s="17">
        <f t="shared" si="272"/>
        <v>-4.8</v>
      </c>
      <c r="R149" s="17">
        <f t="shared" si="272"/>
        <v>-2.8</v>
      </c>
      <c r="S149" s="17">
        <f t="shared" si="272"/>
        <v>-5.0999999999999996</v>
      </c>
      <c r="T149" s="17">
        <f t="shared" si="272"/>
        <v>-4.5999999999999996</v>
      </c>
      <c r="U149" s="17">
        <f t="shared" si="272"/>
        <v>-4.8</v>
      </c>
      <c r="V149" s="17">
        <f t="shared" si="272"/>
        <v>-3.1</v>
      </c>
      <c r="W149" s="17">
        <f t="shared" si="272"/>
        <v>-4.16</v>
      </c>
      <c r="X149" s="17">
        <f t="shared" si="272"/>
        <v>-1.5</v>
      </c>
      <c r="Y149" s="17">
        <f t="shared" si="272"/>
        <v>-1.4</v>
      </c>
      <c r="Z149" s="17">
        <f t="shared" si="272"/>
        <v>-1</v>
      </c>
      <c r="AA149" s="17">
        <f t="shared" si="272"/>
        <v>-1.22</v>
      </c>
      <c r="AB149" s="17">
        <f t="shared" si="272"/>
        <v>-1.054</v>
      </c>
      <c r="AC149" s="17">
        <f t="shared" ref="AC149" si="273">AC59</f>
        <v>-0.94799999999999995</v>
      </c>
      <c r="AF149" s="231"/>
    </row>
    <row r="150" spans="4:33" s="7" customFormat="1" ht="14.1" customHeight="1" thickBot="1" x14ac:dyDescent="0.3">
      <c r="D150" s="7" t="s">
        <v>239</v>
      </c>
      <c r="E150" s="24"/>
      <c r="G150" s="56" t="s">
        <v>134</v>
      </c>
      <c r="H150" s="41"/>
      <c r="I150" s="41"/>
      <c r="J150" s="41"/>
      <c r="L150" s="63">
        <f t="shared" ref="L150:AB150" si="274">L91</f>
        <v>-18.809000000000001</v>
      </c>
      <c r="M150" s="63">
        <f t="shared" si="274"/>
        <v>-40.442</v>
      </c>
      <c r="N150" s="63">
        <f t="shared" si="274"/>
        <v>-32.893999999999998</v>
      </c>
      <c r="O150" s="63">
        <f t="shared" si="274"/>
        <v>-62.241</v>
      </c>
      <c r="P150" s="63">
        <f t="shared" si="274"/>
        <v>-25.832999999999998</v>
      </c>
      <c r="Q150" s="63">
        <f t="shared" si="274"/>
        <v>-39.082000000000001</v>
      </c>
      <c r="R150" s="63">
        <f t="shared" si="274"/>
        <v>-34.667999999999999</v>
      </c>
      <c r="S150" s="63">
        <f t="shared" si="274"/>
        <v>-56.29</v>
      </c>
      <c r="T150" s="63">
        <f t="shared" si="274"/>
        <v>-33.115000000000002</v>
      </c>
      <c r="U150" s="63">
        <f t="shared" si="274"/>
        <v>-36.612000000000002</v>
      </c>
      <c r="V150" s="63">
        <f t="shared" si="274"/>
        <v>-33.479999999999997</v>
      </c>
      <c r="W150" s="63">
        <f t="shared" si="274"/>
        <v>-64.396000000000001</v>
      </c>
      <c r="X150" s="63">
        <f t="shared" si="274"/>
        <v>-42.652000000000001</v>
      </c>
      <c r="Y150" s="63">
        <f t="shared" si="274"/>
        <v>-43.54</v>
      </c>
      <c r="Z150" s="63">
        <f t="shared" si="274"/>
        <v>-42.994</v>
      </c>
      <c r="AA150" s="63">
        <f t="shared" si="274"/>
        <v>-56.920999999999999</v>
      </c>
      <c r="AB150" s="63">
        <f t="shared" si="274"/>
        <v>-54.13</v>
      </c>
      <c r="AC150" s="63">
        <f t="shared" ref="AC150" si="275">AC91</f>
        <v>-48.734999999999999</v>
      </c>
      <c r="AF150" s="231"/>
    </row>
    <row r="151" spans="4:33" s="7" customFormat="1" ht="14.1" customHeight="1" thickBot="1" x14ac:dyDescent="0.3">
      <c r="D151" s="86" t="s">
        <v>161</v>
      </c>
      <c r="E151" s="89"/>
      <c r="F151" s="86"/>
      <c r="G151" s="87" t="s">
        <v>134</v>
      </c>
      <c r="H151" s="87"/>
      <c r="I151" s="87"/>
      <c r="J151" s="87"/>
      <c r="K151" s="86"/>
      <c r="L151" s="88">
        <f>SUM(L147:L150)</f>
        <v>-186.23399999999998</v>
      </c>
      <c r="M151" s="88">
        <f t="shared" ref="M151:T151" si="276">SUM(M147:M150)</f>
        <v>-212.72</v>
      </c>
      <c r="N151" s="88">
        <f t="shared" si="276"/>
        <v>-206.96900000000002</v>
      </c>
      <c r="O151" s="88">
        <f t="shared" si="276"/>
        <v>-234.80100000000004</v>
      </c>
      <c r="P151" s="88">
        <f t="shared" si="276"/>
        <v>-205.07299999999998</v>
      </c>
      <c r="Q151" s="88">
        <f t="shared" si="276"/>
        <v>-219.941</v>
      </c>
      <c r="R151" s="88">
        <f t="shared" si="276"/>
        <v>-209.49200000000002</v>
      </c>
      <c r="S151" s="88">
        <f t="shared" si="276"/>
        <v>-233.92399999999998</v>
      </c>
      <c r="T151" s="88">
        <f t="shared" si="276"/>
        <v>-219.14099999999999</v>
      </c>
      <c r="U151" s="88">
        <f t="shared" ref="U151:V151" si="277">SUM(U147:U150)</f>
        <v>-222.863</v>
      </c>
      <c r="V151" s="88">
        <f t="shared" si="277"/>
        <v>-214.09299999999999</v>
      </c>
      <c r="W151" s="88">
        <f t="shared" ref="W151:X151" si="278">SUM(W147:W150)</f>
        <v>-263.58800000000002</v>
      </c>
      <c r="X151" s="88">
        <f t="shared" si="278"/>
        <v>-239.28399999999999</v>
      </c>
      <c r="Y151" s="88">
        <f t="shared" ref="Y151:Z151" si="279">SUM(Y147:Y150)</f>
        <v>-238.96499999999997</v>
      </c>
      <c r="Z151" s="88">
        <f t="shared" si="279"/>
        <v>-236.41400000000002</v>
      </c>
      <c r="AA151" s="88">
        <f t="shared" ref="AA151:AB151" si="280">SUM(AA147:AA150)</f>
        <v>-265.947</v>
      </c>
      <c r="AB151" s="88">
        <f t="shared" si="280"/>
        <v>-258.24800000000005</v>
      </c>
      <c r="AC151" s="88">
        <f t="shared" ref="AC151" si="281">SUM(AC147:AC150)</f>
        <v>-244.541</v>
      </c>
      <c r="AF151" s="231"/>
    </row>
    <row r="152" spans="4:33" s="7" customFormat="1" ht="15" customHeight="1" x14ac:dyDescent="0.25">
      <c r="E152" s="32"/>
      <c r="G152" s="41"/>
      <c r="H152" s="41"/>
      <c r="I152" s="41"/>
      <c r="J152" s="41"/>
    </row>
    <row r="153" spans="4:33" s="66" customFormat="1" ht="11.1" customHeight="1" x14ac:dyDescent="0.2">
      <c r="D153" s="67" t="s">
        <v>154</v>
      </c>
      <c r="E153" s="65"/>
      <c r="G153" s="68"/>
      <c r="H153" s="68"/>
      <c r="I153" s="68"/>
      <c r="J153" s="68"/>
      <c r="L153" s="72"/>
      <c r="P153" s="72"/>
      <c r="Q153" s="72"/>
    </row>
    <row r="154" spans="4:33" s="66" customFormat="1" ht="11.1" customHeight="1" x14ac:dyDescent="0.25">
      <c r="D154" s="69" t="s">
        <v>300</v>
      </c>
      <c r="E154" s="65"/>
      <c r="G154" s="68"/>
      <c r="H154" s="68"/>
      <c r="I154" s="68"/>
      <c r="J154" s="68"/>
    </row>
    <row r="155" spans="4:33" s="66" customFormat="1" ht="11.1" customHeight="1" x14ac:dyDescent="0.25">
      <c r="D155" s="253" t="s">
        <v>304</v>
      </c>
      <c r="E155" s="65"/>
      <c r="G155" s="68"/>
      <c r="H155" s="68"/>
      <c r="I155" s="68"/>
      <c r="J155" s="68"/>
    </row>
    <row r="156" spans="4:33" s="66" customFormat="1" ht="11.1" customHeight="1" x14ac:dyDescent="0.25">
      <c r="D156" s="66" t="s">
        <v>155</v>
      </c>
      <c r="E156" s="65"/>
      <c r="G156" s="68"/>
      <c r="H156" s="68"/>
      <c r="I156" s="68"/>
      <c r="J156" s="68"/>
    </row>
    <row r="157" spans="4:33" s="66" customFormat="1" ht="11.1" customHeight="1" x14ac:dyDescent="0.25">
      <c r="E157" s="65"/>
      <c r="G157" s="68"/>
      <c r="H157" s="68"/>
      <c r="I157" s="68"/>
      <c r="J157" s="68"/>
    </row>
    <row r="158" spans="4:33" s="66" customFormat="1" ht="11.1" customHeight="1" x14ac:dyDescent="0.2">
      <c r="D158" s="67" t="s">
        <v>87</v>
      </c>
      <c r="E158" s="65"/>
      <c r="G158" s="68"/>
      <c r="H158" s="68"/>
      <c r="I158" s="68"/>
      <c r="J158" s="68"/>
    </row>
    <row r="159" spans="4:33" s="66" customFormat="1" ht="10.5" customHeight="1" x14ac:dyDescent="0.25">
      <c r="D159" s="314" t="s">
        <v>500</v>
      </c>
      <c r="E159" s="314"/>
      <c r="F159" s="314"/>
      <c r="G159" s="314"/>
      <c r="H159" s="314"/>
      <c r="I159" s="314"/>
      <c r="J159" s="314"/>
      <c r="K159" s="314"/>
      <c r="L159" s="314"/>
      <c r="M159" s="314"/>
      <c r="N159" s="314"/>
      <c r="O159" s="314"/>
      <c r="P159" s="314"/>
      <c r="Q159" s="314"/>
      <c r="R159" s="314"/>
      <c r="S159" s="314"/>
      <c r="T159" s="314"/>
      <c r="U159" s="314"/>
      <c r="V159" s="314"/>
      <c r="W159" s="314"/>
      <c r="X159" s="314"/>
      <c r="Y159" s="314"/>
      <c r="Z159" s="314"/>
      <c r="AA159" s="314"/>
      <c r="AB159" s="314"/>
      <c r="AC159" s="314"/>
    </row>
    <row r="160" spans="4:33" s="66" customFormat="1" ht="24.95" customHeight="1" x14ac:dyDescent="0.25">
      <c r="D160" s="357" t="s">
        <v>510</v>
      </c>
      <c r="E160" s="357"/>
      <c r="F160" s="357"/>
      <c r="G160" s="357"/>
      <c r="H160" s="357"/>
      <c r="I160" s="357"/>
      <c r="J160" s="357"/>
      <c r="K160" s="357"/>
      <c r="L160" s="357"/>
      <c r="M160" s="357"/>
      <c r="N160" s="357"/>
      <c r="O160" s="357"/>
      <c r="P160" s="357"/>
      <c r="Q160" s="357"/>
      <c r="R160" s="357"/>
      <c r="S160" s="357"/>
      <c r="T160" s="357"/>
      <c r="U160" s="357"/>
      <c r="V160" s="357"/>
      <c r="W160" s="357"/>
      <c r="X160" s="357"/>
      <c r="Y160" s="357"/>
      <c r="Z160" s="357"/>
      <c r="AA160" s="357"/>
      <c r="AB160" s="357"/>
      <c r="AC160" s="357"/>
      <c r="AG160" s="70"/>
    </row>
    <row r="161" spans="4:33" s="66" customFormat="1" ht="11.25" customHeight="1" x14ac:dyDescent="0.25">
      <c r="D161" s="314" t="s">
        <v>269</v>
      </c>
      <c r="E161" s="314"/>
      <c r="F161" s="314"/>
      <c r="G161" s="314"/>
      <c r="H161" s="314"/>
      <c r="I161" s="314"/>
      <c r="J161" s="314"/>
      <c r="K161" s="314"/>
      <c r="L161" s="314"/>
      <c r="M161" s="314"/>
      <c r="N161" s="314"/>
      <c r="O161" s="314"/>
      <c r="P161" s="314"/>
      <c r="Q161" s="314"/>
      <c r="R161" s="314"/>
      <c r="S161" s="314"/>
      <c r="T161" s="314"/>
      <c r="U161" s="314"/>
      <c r="V161" s="314"/>
      <c r="W161" s="314"/>
      <c r="X161" s="314"/>
      <c r="Y161" s="314"/>
      <c r="Z161" s="314"/>
      <c r="AA161" s="314"/>
      <c r="AB161" s="314"/>
      <c r="AC161" s="314"/>
      <c r="AG161" s="70"/>
    </row>
    <row r="162" spans="4:33" s="66" customFormat="1" ht="11.1" customHeight="1" x14ac:dyDescent="0.25">
      <c r="D162" s="314" t="s">
        <v>240</v>
      </c>
      <c r="E162" s="314"/>
      <c r="F162" s="314"/>
      <c r="G162" s="314"/>
      <c r="H162" s="314"/>
      <c r="I162" s="314"/>
      <c r="J162" s="314"/>
      <c r="K162" s="314"/>
      <c r="L162" s="314"/>
      <c r="M162" s="314"/>
      <c r="N162" s="314"/>
      <c r="O162" s="314"/>
      <c r="P162" s="314"/>
      <c r="Q162" s="314"/>
      <c r="R162" s="314"/>
      <c r="S162" s="314"/>
      <c r="T162" s="314"/>
      <c r="U162" s="314"/>
      <c r="V162" s="314"/>
      <c r="W162" s="314"/>
      <c r="AG162" s="70"/>
    </row>
    <row r="163" spans="4:33" s="66" customFormat="1" ht="11.1" customHeight="1" x14ac:dyDescent="0.25">
      <c r="D163" s="314" t="s">
        <v>511</v>
      </c>
      <c r="E163" s="314"/>
      <c r="F163" s="314"/>
      <c r="G163" s="314"/>
      <c r="H163" s="314"/>
      <c r="I163" s="314"/>
      <c r="J163" s="314"/>
      <c r="K163" s="314"/>
      <c r="L163" s="314"/>
      <c r="M163" s="314"/>
      <c r="N163" s="314"/>
      <c r="O163" s="314"/>
      <c r="P163" s="314"/>
      <c r="Q163" s="314"/>
      <c r="R163" s="314"/>
      <c r="S163" s="314"/>
      <c r="T163" s="314"/>
      <c r="U163" s="314"/>
      <c r="V163" s="314"/>
      <c r="W163" s="314"/>
      <c r="AG163" s="70"/>
    </row>
    <row r="164" spans="4:33" s="66" customFormat="1" ht="11.1" customHeight="1" x14ac:dyDescent="0.25">
      <c r="D164" s="314" t="s">
        <v>297</v>
      </c>
      <c r="E164" s="314"/>
      <c r="F164" s="314"/>
      <c r="G164" s="314"/>
      <c r="H164" s="314"/>
      <c r="I164" s="314"/>
      <c r="J164" s="314"/>
      <c r="K164" s="314"/>
      <c r="L164" s="314"/>
      <c r="M164" s="314"/>
      <c r="N164" s="314"/>
      <c r="O164" s="314"/>
      <c r="P164" s="314"/>
      <c r="Q164" s="314"/>
      <c r="R164" s="314"/>
      <c r="S164" s="314"/>
      <c r="T164" s="314"/>
      <c r="U164" s="314"/>
      <c r="V164" s="314"/>
      <c r="W164" s="314"/>
      <c r="AG164" s="70"/>
    </row>
    <row r="165" spans="4:33" s="66" customFormat="1" ht="11.1" customHeight="1" x14ac:dyDescent="0.25">
      <c r="D165" s="66" t="s">
        <v>428</v>
      </c>
      <c r="E165" s="233"/>
      <c r="F165" s="233"/>
      <c r="G165" s="233"/>
      <c r="H165" s="233"/>
      <c r="I165" s="233"/>
      <c r="J165" s="233"/>
      <c r="K165" s="233"/>
      <c r="L165" s="233"/>
      <c r="M165" s="233"/>
      <c r="N165" s="233"/>
      <c r="O165" s="233"/>
      <c r="P165" s="233"/>
      <c r="Q165" s="233"/>
      <c r="R165" s="233"/>
      <c r="S165" s="233"/>
      <c r="T165" s="314"/>
      <c r="U165" s="314"/>
      <c r="V165" s="314"/>
      <c r="W165" s="314"/>
      <c r="AG165" s="70"/>
    </row>
    <row r="166" spans="4:33" s="66" customFormat="1" ht="11.1" customHeight="1" x14ac:dyDescent="0.25">
      <c r="D166" s="66" t="s">
        <v>424</v>
      </c>
      <c r="E166" s="314"/>
      <c r="F166" s="314"/>
      <c r="G166" s="314"/>
      <c r="H166" s="314"/>
      <c r="I166" s="314"/>
      <c r="J166" s="314"/>
      <c r="K166" s="314"/>
      <c r="L166" s="314"/>
      <c r="M166" s="314"/>
      <c r="N166" s="314"/>
      <c r="O166" s="314"/>
      <c r="P166" s="314"/>
      <c r="Q166" s="314"/>
      <c r="R166" s="314"/>
      <c r="S166" s="314"/>
      <c r="T166" s="314"/>
      <c r="U166" s="314"/>
      <c r="V166" s="314"/>
      <c r="W166" s="314"/>
      <c r="AG166" s="70"/>
    </row>
    <row r="167" spans="4:33" s="66" customFormat="1" ht="11.1" customHeight="1" x14ac:dyDescent="0.25">
      <c r="D167" s="282" t="s">
        <v>492</v>
      </c>
      <c r="E167" s="314"/>
      <c r="F167" s="314"/>
      <c r="G167" s="314"/>
      <c r="H167" s="314"/>
      <c r="I167" s="314"/>
      <c r="J167" s="314"/>
      <c r="K167" s="314"/>
      <c r="L167" s="314"/>
      <c r="M167" s="314"/>
      <c r="N167" s="314"/>
      <c r="O167" s="314"/>
      <c r="P167" s="314"/>
      <c r="Q167" s="314"/>
      <c r="R167" s="314"/>
      <c r="S167" s="314"/>
      <c r="T167" s="314"/>
      <c r="U167" s="314"/>
      <c r="V167" s="314"/>
      <c r="W167" s="314"/>
      <c r="AG167" s="70"/>
    </row>
    <row r="168" spans="4:33" s="66" customFormat="1" ht="24" customHeight="1" x14ac:dyDescent="0.25">
      <c r="D168" s="357" t="s">
        <v>493</v>
      </c>
      <c r="E168" s="357"/>
      <c r="F168" s="357"/>
      <c r="G168" s="357"/>
      <c r="H168" s="357"/>
      <c r="I168" s="357"/>
      <c r="J168" s="357"/>
      <c r="K168" s="357"/>
      <c r="L168" s="357"/>
      <c r="M168" s="357"/>
      <c r="N168" s="357"/>
      <c r="O168" s="357"/>
      <c r="P168" s="357"/>
      <c r="Q168" s="357"/>
      <c r="R168" s="357"/>
      <c r="S168" s="357"/>
      <c r="T168" s="357"/>
      <c r="U168" s="357"/>
      <c r="V168" s="357"/>
      <c r="W168" s="357"/>
      <c r="X168" s="357"/>
      <c r="Y168" s="357"/>
      <c r="Z168" s="357"/>
      <c r="AA168" s="357"/>
      <c r="AB168" s="357"/>
      <c r="AC168" s="357"/>
      <c r="AG168" s="70"/>
    </row>
    <row r="169" spans="4:33" s="282" customFormat="1" ht="11.1" customHeight="1" x14ac:dyDescent="0.25">
      <c r="D169" s="66" t="s">
        <v>494</v>
      </c>
      <c r="E169" s="315"/>
      <c r="F169" s="315"/>
      <c r="G169" s="315"/>
      <c r="H169" s="315"/>
      <c r="I169" s="315"/>
      <c r="J169" s="315"/>
      <c r="K169" s="315"/>
      <c r="L169" s="315"/>
      <c r="M169" s="315"/>
      <c r="N169" s="315"/>
      <c r="O169" s="315"/>
      <c r="P169" s="315"/>
      <c r="Q169" s="315"/>
      <c r="R169" s="315"/>
      <c r="S169" s="315"/>
      <c r="T169" s="315"/>
      <c r="U169" s="315"/>
      <c r="V169" s="315"/>
      <c r="W169" s="315"/>
      <c r="X169" s="66"/>
      <c r="Y169" s="66"/>
      <c r="Z169" s="66"/>
      <c r="AA169" s="66"/>
      <c r="AB169" s="66"/>
      <c r="AC169" s="66"/>
      <c r="AG169" s="283"/>
    </row>
    <row r="170" spans="4:33" s="66" customFormat="1" ht="11.1" customHeight="1" x14ac:dyDescent="0.25">
      <c r="D170" s="282" t="s">
        <v>425</v>
      </c>
      <c r="E170" s="328"/>
      <c r="F170" s="328"/>
      <c r="G170" s="328"/>
      <c r="H170" s="328"/>
      <c r="I170" s="328"/>
      <c r="J170" s="328"/>
      <c r="K170" s="328"/>
      <c r="L170" s="328"/>
      <c r="M170" s="328"/>
      <c r="N170" s="328"/>
      <c r="O170" s="328"/>
      <c r="P170" s="328"/>
      <c r="Q170" s="328"/>
      <c r="R170" s="328"/>
      <c r="S170" s="328"/>
      <c r="T170" s="328"/>
      <c r="U170" s="328"/>
      <c r="V170" s="328"/>
      <c r="W170" s="328"/>
      <c r="X170" s="328"/>
      <c r="Y170" s="328"/>
      <c r="Z170" s="328"/>
      <c r="AA170" s="328"/>
      <c r="AB170" s="328"/>
      <c r="AC170" s="328"/>
      <c r="AG170" s="70"/>
    </row>
    <row r="171" spans="4:33" s="66" customFormat="1" ht="11.1" customHeight="1" x14ac:dyDescent="0.25">
      <c r="D171" s="66" t="s">
        <v>430</v>
      </c>
      <c r="E171" s="315"/>
      <c r="F171" s="315"/>
      <c r="G171" s="315"/>
      <c r="H171" s="315"/>
      <c r="I171" s="315"/>
      <c r="J171" s="315"/>
      <c r="K171" s="315"/>
      <c r="L171" s="315"/>
      <c r="M171" s="315"/>
      <c r="N171" s="315"/>
      <c r="O171" s="315"/>
      <c r="P171" s="315"/>
      <c r="Q171" s="315"/>
      <c r="R171" s="315"/>
      <c r="S171" s="315"/>
      <c r="T171" s="315"/>
      <c r="U171" s="315"/>
      <c r="V171" s="315"/>
      <c r="W171" s="315"/>
      <c r="AG171" s="70"/>
    </row>
    <row r="172" spans="4:33" s="66" customFormat="1" ht="11.1" customHeight="1" x14ac:dyDescent="0.25">
      <c r="D172" s="66" t="s">
        <v>534</v>
      </c>
      <c r="E172" s="315"/>
      <c r="F172" s="315"/>
      <c r="G172" s="315"/>
      <c r="H172" s="315"/>
      <c r="I172" s="315"/>
      <c r="J172" s="315"/>
      <c r="K172" s="315"/>
      <c r="L172" s="315"/>
      <c r="M172" s="315"/>
      <c r="N172" s="315"/>
      <c r="O172" s="315"/>
      <c r="P172" s="315"/>
      <c r="Q172" s="315"/>
      <c r="R172" s="315"/>
      <c r="S172" s="315"/>
      <c r="T172" s="315"/>
      <c r="U172" s="315"/>
      <c r="V172" s="315"/>
      <c r="W172" s="315"/>
      <c r="AG172" s="70"/>
    </row>
    <row r="173" spans="4:33" s="66" customFormat="1" ht="11.1" customHeight="1" x14ac:dyDescent="0.25">
      <c r="D173" s="66" t="s">
        <v>528</v>
      </c>
      <c r="E173" s="315"/>
      <c r="F173" s="315"/>
      <c r="G173" s="315"/>
      <c r="H173" s="315"/>
      <c r="I173" s="315"/>
      <c r="J173" s="315"/>
      <c r="K173" s="315"/>
      <c r="L173" s="315"/>
      <c r="M173" s="315"/>
      <c r="N173" s="315"/>
      <c r="O173" s="315"/>
      <c r="P173" s="315"/>
      <c r="Q173" s="315"/>
      <c r="R173" s="315"/>
      <c r="S173" s="315"/>
      <c r="T173" s="315"/>
      <c r="U173" s="315"/>
      <c r="V173" s="315"/>
      <c r="W173" s="315"/>
      <c r="AG173" s="70"/>
    </row>
    <row r="174" spans="4:33" s="66" customFormat="1" ht="11.1" customHeight="1" x14ac:dyDescent="0.25">
      <c r="D174" s="198" t="s">
        <v>529</v>
      </c>
      <c r="E174" s="315"/>
      <c r="F174" s="315"/>
      <c r="G174" s="315"/>
      <c r="H174" s="315"/>
      <c r="I174" s="315"/>
      <c r="J174" s="315"/>
      <c r="K174" s="315"/>
      <c r="L174" s="315"/>
      <c r="M174" s="315"/>
      <c r="N174" s="315"/>
      <c r="O174" s="315"/>
      <c r="P174" s="315"/>
      <c r="Q174" s="315"/>
      <c r="R174" s="315"/>
      <c r="S174" s="315"/>
      <c r="T174" s="315"/>
      <c r="U174" s="315"/>
      <c r="V174" s="315"/>
      <c r="W174" s="315"/>
      <c r="AG174" s="70"/>
    </row>
    <row r="175" spans="4:33" s="66" customFormat="1" ht="11.1" customHeight="1" x14ac:dyDescent="0.25">
      <c r="D175" s="315" t="s">
        <v>530</v>
      </c>
      <c r="E175" s="315"/>
      <c r="F175" s="315"/>
      <c r="G175" s="315"/>
      <c r="H175" s="315"/>
      <c r="I175" s="315"/>
      <c r="J175" s="315"/>
      <c r="K175" s="315"/>
      <c r="L175" s="315"/>
      <c r="M175" s="315"/>
      <c r="N175" s="315"/>
      <c r="O175" s="315"/>
      <c r="P175" s="315"/>
      <c r="Q175" s="315"/>
      <c r="R175" s="315"/>
      <c r="S175" s="315"/>
      <c r="T175" s="315"/>
      <c r="U175" s="315"/>
      <c r="V175" s="315"/>
      <c r="W175" s="315"/>
      <c r="AG175" s="70"/>
    </row>
    <row r="176" spans="4:33" x14ac:dyDescent="0.2">
      <c r="D176" s="315" t="s">
        <v>531</v>
      </c>
      <c r="E176" s="315"/>
      <c r="F176" s="315"/>
      <c r="G176" s="315"/>
      <c r="H176" s="315"/>
      <c r="I176" s="315"/>
      <c r="J176" s="315"/>
      <c r="K176" s="315"/>
      <c r="L176" s="315"/>
      <c r="M176" s="315"/>
      <c r="N176" s="315"/>
      <c r="O176" s="315"/>
      <c r="P176" s="315"/>
      <c r="Q176" s="315"/>
      <c r="R176" s="315"/>
      <c r="S176" s="315"/>
      <c r="T176" s="315"/>
      <c r="U176" s="315"/>
      <c r="V176" s="315"/>
      <c r="W176" s="315"/>
      <c r="X176" s="66"/>
      <c r="Y176" s="66"/>
      <c r="Z176" s="66"/>
      <c r="AA176" s="66"/>
      <c r="AB176" s="66"/>
      <c r="AC176" s="66"/>
    </row>
    <row r="177" spans="4:33" x14ac:dyDescent="0.2">
      <c r="D177" s="66" t="s">
        <v>532</v>
      </c>
      <c r="E177" s="315"/>
      <c r="F177" s="315"/>
      <c r="G177" s="315"/>
      <c r="H177" s="315"/>
      <c r="I177" s="315"/>
      <c r="J177" s="315"/>
      <c r="K177" s="315"/>
      <c r="L177" s="315"/>
      <c r="M177" s="315"/>
      <c r="N177" s="315"/>
      <c r="O177" s="315"/>
      <c r="P177" s="315"/>
      <c r="Q177" s="315"/>
      <c r="R177" s="315"/>
      <c r="S177" s="315"/>
      <c r="T177" s="315"/>
      <c r="U177" s="315"/>
      <c r="V177" s="315"/>
      <c r="W177" s="315"/>
      <c r="X177" s="66"/>
      <c r="Y177" s="66"/>
      <c r="Z177" s="66"/>
      <c r="AA177" s="66"/>
      <c r="AB177" s="66"/>
      <c r="AC177" s="66"/>
    </row>
    <row r="178" spans="4:33" s="66" customFormat="1" ht="15" customHeight="1" x14ac:dyDescent="0.25">
      <c r="D178" s="66" t="s">
        <v>533</v>
      </c>
      <c r="AG178" s="70"/>
    </row>
    <row r="179" spans="4:33" x14ac:dyDescent="0.2">
      <c r="D179" s="66"/>
      <c r="E179" s="315"/>
      <c r="F179" s="315"/>
      <c r="G179" s="315"/>
      <c r="H179" s="315"/>
      <c r="I179" s="315"/>
      <c r="J179" s="315"/>
      <c r="K179" s="315"/>
      <c r="L179" s="315"/>
      <c r="M179" s="315"/>
      <c r="N179" s="315"/>
      <c r="O179" s="315"/>
      <c r="P179" s="315"/>
      <c r="Q179" s="315"/>
      <c r="R179" s="315"/>
      <c r="S179" s="315"/>
      <c r="T179" s="315"/>
      <c r="U179" s="315"/>
      <c r="V179" s="315"/>
      <c r="W179" s="315"/>
      <c r="X179" s="66"/>
      <c r="Y179" s="66"/>
      <c r="Z179" s="66"/>
      <c r="AA179" s="66"/>
      <c r="AB179" s="66"/>
      <c r="AC179" s="66"/>
    </row>
  </sheetData>
  <mergeCells count="2">
    <mergeCell ref="D160:AC160"/>
    <mergeCell ref="D168:AC168"/>
  </mergeCells>
  <pageMargins left="0.70866141732283472" right="0.70866141732283472" top="0.74803149606299213" bottom="0.74803149606299213" header="0.31496062992125984" footer="0.31496062992125984"/>
  <pageSetup paperSize="9" scale="42" fitToHeight="0" orientation="landscape" r:id="rId1"/>
  <headerFooter>
    <oddFooter>&amp;R&amp;P</oddFooter>
  </headerFooter>
  <rowBreaks count="3" manualBreakCount="3">
    <brk id="61" min="1" max="28" man="1"/>
    <brk id="108" min="1" max="28" man="1"/>
    <brk id="152" min="1" max="28" man="1"/>
  </rowBreaks>
  <customProperties>
    <customPr name="UniqueName" r:id="rId2"/>
  </customProperties>
  <ignoredErrors>
    <ignoredError sqref="L23:V23" formula="1"/>
  </ignoredErrors>
  <drawing r:id="rId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265970-17ED-4F03-A4DE-D4617FB8FCA1}">
  <sheetPr codeName="Sheet10">
    <tabColor rgb="FFFED2D9"/>
    <pageSetUpPr fitToPage="1"/>
  </sheetPr>
  <dimension ref="C1:AC66"/>
  <sheetViews>
    <sheetView showGridLines="0" view="pageBreakPreview" zoomScaleNormal="115" zoomScaleSheetLayoutView="100" workbookViewId="0"/>
  </sheetViews>
  <sheetFormatPr defaultColWidth="9" defaultRowHeight="15" x14ac:dyDescent="0.25"/>
  <cols>
    <col min="1" max="1" width="2.28515625" customWidth="1"/>
    <col min="2" max="2" width="1.42578125" customWidth="1"/>
    <col min="3" max="3" width="40.140625" customWidth="1"/>
    <col min="4" max="16" width="12.42578125" customWidth="1"/>
    <col min="17" max="21" width="12.42578125" style="149" customWidth="1"/>
    <col min="22" max="22" width="1.7109375" customWidth="1"/>
  </cols>
  <sheetData>
    <row r="1" spans="3:22" ht="7.5" customHeight="1" x14ac:dyDescent="0.25">
      <c r="M1" s="127"/>
      <c r="N1" s="127"/>
      <c r="O1" s="127"/>
      <c r="P1" s="127"/>
    </row>
    <row r="2" spans="3:22" s="3" customFormat="1" ht="15.75" x14ac:dyDescent="0.25">
      <c r="C2" s="108" t="s">
        <v>267</v>
      </c>
      <c r="J2" s="75"/>
      <c r="M2" s="75"/>
      <c r="N2" s="75"/>
      <c r="O2" s="75"/>
      <c r="P2" s="75"/>
      <c r="Q2" s="75"/>
      <c r="R2" s="75"/>
      <c r="S2" s="75"/>
      <c r="T2" s="75"/>
      <c r="U2" s="75"/>
    </row>
    <row r="3" spans="3:22" s="4" customFormat="1" ht="21" customHeight="1" x14ac:dyDescent="0.2">
      <c r="C3" s="229" t="s">
        <v>235</v>
      </c>
      <c r="D3" s="210" t="s">
        <v>234</v>
      </c>
      <c r="E3" s="210" t="s">
        <v>234</v>
      </c>
      <c r="F3" s="210" t="s">
        <v>234</v>
      </c>
      <c r="G3" s="210" t="s">
        <v>234</v>
      </c>
      <c r="H3" s="210" t="s">
        <v>234</v>
      </c>
      <c r="I3" s="210" t="s">
        <v>234</v>
      </c>
      <c r="J3" s="210" t="s">
        <v>234</v>
      </c>
      <c r="K3" s="210" t="s">
        <v>234</v>
      </c>
      <c r="L3" s="210" t="s">
        <v>234</v>
      </c>
      <c r="M3" s="210" t="s">
        <v>234</v>
      </c>
      <c r="N3" s="210" t="s">
        <v>234</v>
      </c>
      <c r="O3" s="210" t="s">
        <v>234</v>
      </c>
      <c r="P3" s="210" t="s">
        <v>234</v>
      </c>
      <c r="Q3" s="344" t="s">
        <v>234</v>
      </c>
      <c r="R3" s="344" t="s">
        <v>234</v>
      </c>
      <c r="S3" s="344" t="s">
        <v>496</v>
      </c>
      <c r="T3" s="344" t="s">
        <v>496</v>
      </c>
      <c r="U3" s="344" t="s">
        <v>496</v>
      </c>
    </row>
    <row r="4" spans="3:22" s="4" customFormat="1" ht="9.9499999999999993" customHeight="1" x14ac:dyDescent="0.2">
      <c r="C4" s="212"/>
      <c r="D4" s="210"/>
      <c r="E4" s="210"/>
      <c r="F4" s="210"/>
      <c r="G4" s="210"/>
      <c r="H4" s="210"/>
      <c r="I4" s="210"/>
      <c r="J4" s="210"/>
      <c r="K4" s="210"/>
      <c r="L4" s="210"/>
      <c r="M4" s="210"/>
      <c r="N4" s="163"/>
      <c r="O4" s="163"/>
      <c r="P4" s="163"/>
      <c r="Q4" s="345"/>
      <c r="R4" s="345"/>
      <c r="S4" s="345"/>
      <c r="T4" s="345"/>
      <c r="U4" s="345"/>
    </row>
    <row r="5" spans="3:22" s="214" customFormat="1" ht="15" customHeight="1" x14ac:dyDescent="0.2">
      <c r="C5" s="213"/>
      <c r="D5" s="163" t="s">
        <v>59</v>
      </c>
      <c r="E5" s="163" t="s">
        <v>69</v>
      </c>
      <c r="F5" s="163" t="s">
        <v>68</v>
      </c>
      <c r="G5" s="163" t="s">
        <v>67</v>
      </c>
      <c r="H5" s="163" t="s">
        <v>63</v>
      </c>
      <c r="I5" s="163" t="s">
        <v>64</v>
      </c>
      <c r="J5" s="163" t="s">
        <v>65</v>
      </c>
      <c r="K5" s="163" t="s">
        <v>66</v>
      </c>
      <c r="L5" s="163" t="s">
        <v>62</v>
      </c>
      <c r="M5" s="163" t="s">
        <v>61</v>
      </c>
      <c r="N5" s="163" t="s">
        <v>60</v>
      </c>
      <c r="O5" s="163" t="s">
        <v>188</v>
      </c>
      <c r="P5" s="163" t="s">
        <v>227</v>
      </c>
      <c r="Q5" s="345" t="s">
        <v>292</v>
      </c>
      <c r="R5" s="345" t="s">
        <v>309</v>
      </c>
      <c r="S5" s="345" t="s">
        <v>360</v>
      </c>
      <c r="T5" s="345" t="s">
        <v>436</v>
      </c>
      <c r="U5" s="345" t="s">
        <v>482</v>
      </c>
      <c r="V5" s="343"/>
    </row>
    <row r="6" spans="3:22" s="4" customFormat="1" ht="13.5" thickBot="1" x14ac:dyDescent="0.25">
      <c r="C6" s="109" t="s">
        <v>15</v>
      </c>
      <c r="D6" s="110" t="s">
        <v>72</v>
      </c>
      <c r="E6" s="110" t="s">
        <v>73</v>
      </c>
      <c r="F6" s="110" t="s">
        <v>74</v>
      </c>
      <c r="G6" s="110" t="s">
        <v>75</v>
      </c>
      <c r="H6" s="110" t="s">
        <v>76</v>
      </c>
      <c r="I6" s="110" t="s">
        <v>77</v>
      </c>
      <c r="J6" s="110" t="s">
        <v>78</v>
      </c>
      <c r="K6" s="110" t="s">
        <v>79</v>
      </c>
      <c r="L6" s="110" t="s">
        <v>80</v>
      </c>
      <c r="M6" s="110" t="s">
        <v>81</v>
      </c>
      <c r="N6" s="110" t="s">
        <v>82</v>
      </c>
      <c r="O6" s="110" t="s">
        <v>189</v>
      </c>
      <c r="P6" s="110" t="s">
        <v>228</v>
      </c>
      <c r="Q6" s="346" t="s">
        <v>293</v>
      </c>
      <c r="R6" s="346" t="s">
        <v>310</v>
      </c>
      <c r="S6" s="346" t="s">
        <v>361</v>
      </c>
      <c r="T6" s="346" t="s">
        <v>437</v>
      </c>
      <c r="U6" s="346" t="s">
        <v>483</v>
      </c>
    </row>
    <row r="7" spans="3:22" ht="16.350000000000001" customHeight="1" thickTop="1" x14ac:dyDescent="0.25">
      <c r="C7" s="111" t="s">
        <v>0</v>
      </c>
      <c r="D7" s="112">
        <v>682.01499999999999</v>
      </c>
      <c r="E7" s="112">
        <v>698.33699999999999</v>
      </c>
      <c r="F7" s="112">
        <v>721.97900000000004</v>
      </c>
      <c r="G7" s="112">
        <v>724.69</v>
      </c>
      <c r="H7" s="112">
        <v>757.86900000000003</v>
      </c>
      <c r="I7" s="112">
        <v>765.74400000000003</v>
      </c>
      <c r="J7" s="112">
        <v>780.98400000000004</v>
      </c>
      <c r="K7" s="112">
        <v>785.37400000000002</v>
      </c>
      <c r="L7" s="112">
        <v>834.43</v>
      </c>
      <c r="M7" s="112">
        <v>849.08900000000006</v>
      </c>
      <c r="N7" s="112">
        <v>854.26900000000001</v>
      </c>
      <c r="O7" s="112">
        <v>870.23</v>
      </c>
      <c r="P7" s="112">
        <v>919.89700000000005</v>
      </c>
      <c r="Q7" s="112">
        <v>927.85199999999998</v>
      </c>
      <c r="R7" s="112">
        <v>933</v>
      </c>
      <c r="S7" s="112">
        <v>964.697</v>
      </c>
      <c r="T7" s="112">
        <v>1019.348</v>
      </c>
      <c r="U7" s="112">
        <v>1023.606</v>
      </c>
    </row>
    <row r="8" spans="3:22" ht="16.350000000000001" customHeight="1" x14ac:dyDescent="0.25">
      <c r="C8" s="113" t="s">
        <v>16</v>
      </c>
      <c r="D8" s="114">
        <v>-410.33800000000002</v>
      </c>
      <c r="E8" s="114">
        <v>-432.17399999999998</v>
      </c>
      <c r="F8" s="114">
        <v>-425.93599999999998</v>
      </c>
      <c r="G8" s="114">
        <v>-447.00900000000001</v>
      </c>
      <c r="H8" s="114">
        <v>-436.27699999999999</v>
      </c>
      <c r="I8" s="114">
        <v>-443.44499999999999</v>
      </c>
      <c r="J8" s="114">
        <v>-448.87700000000001</v>
      </c>
      <c r="K8" s="114">
        <v>-467.54899999999998</v>
      </c>
      <c r="L8" s="114">
        <v>-466.60899999999998</v>
      </c>
      <c r="M8" s="114">
        <v>-476.68</v>
      </c>
      <c r="N8" s="114">
        <v>-466.52</v>
      </c>
      <c r="O8" s="114">
        <v>-501.23099999999999</v>
      </c>
      <c r="P8" s="114">
        <v>-511.27600000000001</v>
      </c>
      <c r="Q8" s="114">
        <f>-520.95</f>
        <v>-520.95000000000005</v>
      </c>
      <c r="R8" s="114">
        <v>-548.39099999999996</v>
      </c>
      <c r="S8" s="114">
        <v>-633.19000000000005</v>
      </c>
      <c r="T8" s="114">
        <v>-573.4</v>
      </c>
      <c r="U8" s="114">
        <v>-582.51499999999999</v>
      </c>
    </row>
    <row r="9" spans="3:22" ht="16.350000000000001" customHeight="1" thickBot="1" x14ac:dyDescent="0.3">
      <c r="C9" s="115" t="s">
        <v>17</v>
      </c>
      <c r="D9" s="116">
        <v>1.133</v>
      </c>
      <c r="E9" s="116">
        <v>1.296</v>
      </c>
      <c r="F9" s="116">
        <v>1.0760000000000001</v>
      </c>
      <c r="G9" s="116">
        <v>1.2529999999999999</v>
      </c>
      <c r="H9" s="116">
        <v>1.1830000000000001</v>
      </c>
      <c r="I9" s="116">
        <v>0.996</v>
      </c>
      <c r="J9" s="116">
        <v>0.94299999999999995</v>
      </c>
      <c r="K9" s="116">
        <v>1.1559999999999999</v>
      </c>
      <c r="L9" s="116">
        <v>1.0980000000000001</v>
      </c>
      <c r="M9" s="116">
        <v>1.139</v>
      </c>
      <c r="N9" s="116">
        <v>0.91600000000000004</v>
      </c>
      <c r="O9" s="116">
        <v>1.76</v>
      </c>
      <c r="P9" s="116">
        <v>1.117</v>
      </c>
      <c r="Q9" s="116">
        <v>1.1499999999999999</v>
      </c>
      <c r="R9" s="116">
        <v>1.2869999999999999</v>
      </c>
      <c r="S9" s="116">
        <v>2.085</v>
      </c>
      <c r="T9" s="116">
        <v>5.3579999999999997</v>
      </c>
      <c r="U9" s="116">
        <v>0.40799999999999997</v>
      </c>
    </row>
    <row r="10" spans="3:22" ht="16.350000000000001" customHeight="1" x14ac:dyDescent="0.25">
      <c r="C10" s="117" t="s">
        <v>173</v>
      </c>
      <c r="D10" s="118">
        <v>272.81</v>
      </c>
      <c r="E10" s="118">
        <v>267.459</v>
      </c>
      <c r="F10" s="118">
        <v>297.11900000000003</v>
      </c>
      <c r="G10" s="118">
        <v>278.93400000000003</v>
      </c>
      <c r="H10" s="118">
        <v>322.774</v>
      </c>
      <c r="I10" s="118">
        <v>323.29500000000002</v>
      </c>
      <c r="J10" s="118">
        <v>333.05</v>
      </c>
      <c r="K10" s="118">
        <v>318.98</v>
      </c>
      <c r="L10" s="118">
        <v>368.92</v>
      </c>
      <c r="M10" s="118">
        <v>373.54700000000003</v>
      </c>
      <c r="N10" s="118">
        <v>388.66500000000002</v>
      </c>
      <c r="O10" s="118">
        <v>370.75900000000001</v>
      </c>
      <c r="P10" s="118">
        <v>409.738</v>
      </c>
      <c r="Q10" s="118">
        <v>408.14800000000002</v>
      </c>
      <c r="R10" s="118">
        <v>385.9</v>
      </c>
      <c r="S10" s="118">
        <v>333.6</v>
      </c>
      <c r="T10" s="118">
        <v>451.32799999999997</v>
      </c>
      <c r="U10" s="118">
        <v>441.49900000000002</v>
      </c>
    </row>
    <row r="11" spans="3:22" ht="16.350000000000001" customHeight="1" x14ac:dyDescent="0.25">
      <c r="C11" s="113" t="s">
        <v>232</v>
      </c>
      <c r="D11" s="119">
        <v>0.4</v>
      </c>
      <c r="E11" s="119">
        <v>0.38300000000000001</v>
      </c>
      <c r="F11" s="119">
        <v>0.41199999999999998</v>
      </c>
      <c r="G11" s="119">
        <v>0.38500000000000001</v>
      </c>
      <c r="H11" s="119">
        <v>0.42599999999999999</v>
      </c>
      <c r="I11" s="119">
        <v>0.42199999999999999</v>
      </c>
      <c r="J11" s="119">
        <v>0.42599999999999999</v>
      </c>
      <c r="K11" s="119">
        <v>0.40600000000000003</v>
      </c>
      <c r="L11" s="119">
        <v>0.442</v>
      </c>
      <c r="M11" s="119">
        <v>0.44</v>
      </c>
      <c r="N11" s="119">
        <v>0.45500000000000002</v>
      </c>
      <c r="O11" s="119">
        <v>0.42599999999999999</v>
      </c>
      <c r="P11" s="119">
        <v>0.44500000000000001</v>
      </c>
      <c r="Q11" s="119">
        <v>0.44</v>
      </c>
      <c r="R11" s="119">
        <v>0.41399999999999998</v>
      </c>
      <c r="S11" s="119">
        <v>0.34599999999999997</v>
      </c>
      <c r="T11" s="119">
        <v>0.443</v>
      </c>
      <c r="U11" s="119">
        <v>0.43099999999999999</v>
      </c>
    </row>
    <row r="12" spans="3:22" ht="16.350000000000001" customHeight="1" x14ac:dyDescent="0.25">
      <c r="C12" s="113" t="s">
        <v>362</v>
      </c>
      <c r="D12" s="114">
        <v>0</v>
      </c>
      <c r="E12" s="114">
        <v>0</v>
      </c>
      <c r="F12" s="114">
        <v>0</v>
      </c>
      <c r="G12" s="114">
        <v>0</v>
      </c>
      <c r="H12" s="114">
        <v>0</v>
      </c>
      <c r="I12" s="114">
        <v>0</v>
      </c>
      <c r="J12" s="114">
        <v>0</v>
      </c>
      <c r="K12" s="114">
        <v>0</v>
      </c>
      <c r="L12" s="114">
        <v>0</v>
      </c>
      <c r="M12" s="114">
        <v>0</v>
      </c>
      <c r="N12" s="114">
        <v>0</v>
      </c>
      <c r="O12" s="114">
        <v>0</v>
      </c>
      <c r="P12" s="114">
        <v>0</v>
      </c>
      <c r="Q12" s="114">
        <v>0</v>
      </c>
      <c r="R12" s="114">
        <v>0</v>
      </c>
      <c r="S12" s="114">
        <v>-21.196000000000002</v>
      </c>
      <c r="T12" s="114">
        <v>-19.75</v>
      </c>
      <c r="U12" s="114">
        <v>-31.495999999999999</v>
      </c>
    </row>
    <row r="13" spans="3:22" ht="16.350000000000001" customHeight="1" thickBot="1" x14ac:dyDescent="0.3">
      <c r="C13" s="113" t="s">
        <v>355</v>
      </c>
      <c r="D13" s="114">
        <v>-237.32300000000001</v>
      </c>
      <c r="E13" s="114">
        <v>-240.46799999999999</v>
      </c>
      <c r="F13" s="114">
        <v>-248.554</v>
      </c>
      <c r="G13" s="114">
        <v>-256.09800000000001</v>
      </c>
      <c r="H13" s="114">
        <v>-264.65100000000001</v>
      </c>
      <c r="I13" s="114">
        <v>-270.55399999999997</v>
      </c>
      <c r="J13" s="114">
        <v>-272.392</v>
      </c>
      <c r="K13" s="114">
        <v>-277.46600000000001</v>
      </c>
      <c r="L13" s="114">
        <v>-288.79700000000003</v>
      </c>
      <c r="M13" s="114">
        <v>-296.90300000000002</v>
      </c>
      <c r="N13" s="114">
        <v>-302.25400000000002</v>
      </c>
      <c r="O13" s="114">
        <v>-306.51299999999998</v>
      </c>
      <c r="P13" s="114">
        <v>-308.78800000000001</v>
      </c>
      <c r="Q13" s="114">
        <v>-311.33999999999997</v>
      </c>
      <c r="R13" s="114">
        <v>-304.113</v>
      </c>
      <c r="S13" s="114">
        <v>-293.19299999999998</v>
      </c>
      <c r="T13" s="114">
        <v>-309.74</v>
      </c>
      <c r="U13" s="114">
        <v>-307.01600000000002</v>
      </c>
    </row>
    <row r="14" spans="3:22" ht="16.350000000000001" customHeight="1" x14ac:dyDescent="0.25">
      <c r="C14" s="122" t="s">
        <v>191</v>
      </c>
      <c r="D14" s="125">
        <v>35.487000000000002</v>
      </c>
      <c r="E14" s="125">
        <v>26.991</v>
      </c>
      <c r="F14" s="125">
        <v>48.564999999999998</v>
      </c>
      <c r="G14" s="125">
        <v>22.806999999999999</v>
      </c>
      <c r="H14" s="125">
        <v>58.122999999999998</v>
      </c>
      <c r="I14" s="125">
        <v>52.741</v>
      </c>
      <c r="J14" s="125">
        <v>60.658000000000001</v>
      </c>
      <c r="K14" s="125">
        <v>41.514000000000003</v>
      </c>
      <c r="L14" s="125">
        <v>80.123000000000005</v>
      </c>
      <c r="M14" s="125">
        <v>76.644000000000005</v>
      </c>
      <c r="N14" s="125">
        <v>86.411000000000001</v>
      </c>
      <c r="O14" s="125">
        <v>64.245999999999995</v>
      </c>
      <c r="P14" s="125">
        <v>100.949</v>
      </c>
      <c r="Q14" s="125">
        <v>96.778000000000006</v>
      </c>
      <c r="R14" s="125">
        <v>81.78</v>
      </c>
      <c r="S14" s="125">
        <v>19.2</v>
      </c>
      <c r="T14" s="125">
        <v>121.783</v>
      </c>
      <c r="U14" s="125">
        <v>102.98699999999999</v>
      </c>
    </row>
    <row r="15" spans="3:22" ht="16.350000000000001" customHeight="1" x14ac:dyDescent="0.25">
      <c r="C15" s="113" t="s">
        <v>192</v>
      </c>
      <c r="D15" s="119">
        <v>5.1999999999999998E-2</v>
      </c>
      <c r="E15" s="119">
        <v>3.9E-2</v>
      </c>
      <c r="F15" s="119">
        <v>6.7000000000000004E-2</v>
      </c>
      <c r="G15" s="119">
        <v>3.1E-2</v>
      </c>
      <c r="H15" s="119">
        <v>7.6999999999999999E-2</v>
      </c>
      <c r="I15" s="119">
        <v>6.9000000000000006E-2</v>
      </c>
      <c r="J15" s="119">
        <v>7.8E-2</v>
      </c>
      <c r="K15" s="119">
        <v>5.2999999999999999E-2</v>
      </c>
      <c r="L15" s="119">
        <v>9.6000000000000002E-2</v>
      </c>
      <c r="M15" s="119">
        <v>0.09</v>
      </c>
      <c r="N15" s="119">
        <v>0.10100000000000001</v>
      </c>
      <c r="O15" s="119">
        <v>7.3999999999999996E-2</v>
      </c>
      <c r="P15" s="119">
        <v>0.11</v>
      </c>
      <c r="Q15" s="119">
        <v>0.104</v>
      </c>
      <c r="R15" s="119">
        <v>8.7999999999999995E-2</v>
      </c>
      <c r="S15" s="119">
        <v>0.02</v>
      </c>
      <c r="T15" s="119">
        <v>0.11899999999999999</v>
      </c>
      <c r="U15" s="119">
        <v>0.10100000000000001</v>
      </c>
    </row>
    <row r="16" spans="3:22" ht="16.350000000000001" customHeight="1" x14ac:dyDescent="0.25">
      <c r="C16" s="113" t="s">
        <v>19</v>
      </c>
      <c r="D16" s="114">
        <v>-74.430000000000007</v>
      </c>
      <c r="E16" s="114">
        <v>-74.938000000000002</v>
      </c>
      <c r="F16" s="114">
        <v>-76.543000000000006</v>
      </c>
      <c r="G16" s="114">
        <v>-90.9</v>
      </c>
      <c r="H16" s="114">
        <v>-104.449</v>
      </c>
      <c r="I16" s="114">
        <v>-113.218</v>
      </c>
      <c r="J16" s="114">
        <v>-116.425</v>
      </c>
      <c r="K16" s="114">
        <v>-115.923</v>
      </c>
      <c r="L16" s="114">
        <v>-117.217</v>
      </c>
      <c r="M16" s="114">
        <v>-119.529</v>
      </c>
      <c r="N16" s="114">
        <v>-118.857</v>
      </c>
      <c r="O16" s="114">
        <v>-114.319</v>
      </c>
      <c r="P16" s="114">
        <v>-107.602</v>
      </c>
      <c r="Q16" s="114">
        <v>-103.69</v>
      </c>
      <c r="R16" s="114">
        <v>-102.967</v>
      </c>
      <c r="S16" s="114">
        <v>-70.295000000000002</v>
      </c>
      <c r="T16" s="114">
        <v>-65.168999999999997</v>
      </c>
      <c r="U16" s="114">
        <v>-68.001000000000005</v>
      </c>
    </row>
    <row r="17" spans="3:23" ht="16.5" customHeight="1" thickBot="1" x14ac:dyDescent="0.3">
      <c r="C17" s="113" t="s">
        <v>20</v>
      </c>
      <c r="D17" s="114">
        <v>21.195</v>
      </c>
      <c r="E17" s="114">
        <v>-17.972000000000001</v>
      </c>
      <c r="F17" s="114">
        <v>-6.4749999999999996</v>
      </c>
      <c r="G17" s="114">
        <v>-16.713000000000001</v>
      </c>
      <c r="H17" s="114">
        <v>-27.669</v>
      </c>
      <c r="I17" s="114">
        <v>18.402999999999999</v>
      </c>
      <c r="J17" s="114">
        <v>-14.801</v>
      </c>
      <c r="K17" s="114">
        <v>-59.591999999999999</v>
      </c>
      <c r="L17" s="114">
        <v>21.952000000000002</v>
      </c>
      <c r="M17" s="114">
        <v>-7.2880000000000003</v>
      </c>
      <c r="N17" s="114">
        <v>-29.584</v>
      </c>
      <c r="O17" s="114">
        <v>-10.680999999999999</v>
      </c>
      <c r="P17" s="114">
        <v>-23.347000000000001</v>
      </c>
      <c r="Q17" s="114">
        <v>-22.15</v>
      </c>
      <c r="R17" s="114">
        <v>-11.39</v>
      </c>
      <c r="S17" s="114">
        <v>-53.398000000000003</v>
      </c>
      <c r="T17" s="114">
        <v>33.872</v>
      </c>
      <c r="U17" s="114">
        <v>-13.95</v>
      </c>
    </row>
    <row r="18" spans="3:23" ht="16.350000000000001" customHeight="1" x14ac:dyDescent="0.25">
      <c r="C18" s="124" t="s">
        <v>55</v>
      </c>
      <c r="D18" s="125">
        <v>-17.748000000000001</v>
      </c>
      <c r="E18" s="125">
        <v>-65.918999999999997</v>
      </c>
      <c r="F18" s="125">
        <v>-34.453000000000003</v>
      </c>
      <c r="G18" s="125">
        <v>-84.805999999999997</v>
      </c>
      <c r="H18" s="125">
        <v>-73.994</v>
      </c>
      <c r="I18" s="125">
        <v>-42.073999999999998</v>
      </c>
      <c r="J18" s="125">
        <v>-70.567999999999998</v>
      </c>
      <c r="K18" s="125">
        <v>-134.001</v>
      </c>
      <c r="L18" s="125">
        <v>-15.141999999999999</v>
      </c>
      <c r="M18" s="125">
        <v>-50.174999999999997</v>
      </c>
      <c r="N18" s="125">
        <v>-62.030999999999999</v>
      </c>
      <c r="O18" s="125">
        <v>-60.753999999999998</v>
      </c>
      <c r="P18" s="125">
        <v>-29.998999999999999</v>
      </c>
      <c r="Q18" s="125">
        <v>-29.068000000000001</v>
      </c>
      <c r="R18" s="125">
        <v>-32.619999999999997</v>
      </c>
      <c r="S18" s="125">
        <v>-104.5</v>
      </c>
      <c r="T18" s="125">
        <v>90.486000000000004</v>
      </c>
      <c r="U18" s="125">
        <v>21.042999999999999</v>
      </c>
      <c r="W18" s="149"/>
    </row>
    <row r="19" spans="3:23" ht="16.350000000000001" customHeight="1" thickBot="1" x14ac:dyDescent="0.3">
      <c r="C19" s="113" t="s">
        <v>299</v>
      </c>
      <c r="D19" s="114">
        <v>2.97</v>
      </c>
      <c r="E19" s="114">
        <v>-11.798999999999999</v>
      </c>
      <c r="F19" s="114">
        <v>-8.7650000000000006</v>
      </c>
      <c r="G19" s="114">
        <v>-16.943000000000001</v>
      </c>
      <c r="H19" s="114">
        <v>12.441000000000001</v>
      </c>
      <c r="I19" s="114">
        <v>4.7839999999999998</v>
      </c>
      <c r="J19" s="114">
        <v>14.95</v>
      </c>
      <c r="K19" s="114">
        <v>10.510999999999999</v>
      </c>
      <c r="L19" s="114">
        <v>-3.6890000000000001</v>
      </c>
      <c r="M19" s="114">
        <v>-12.914999999999999</v>
      </c>
      <c r="N19" s="114">
        <v>14.832000000000001</v>
      </c>
      <c r="O19" s="114">
        <v>4.9640000000000004</v>
      </c>
      <c r="P19" s="114">
        <v>-13.349</v>
      </c>
      <c r="Q19" s="114">
        <v>-14.34</v>
      </c>
      <c r="R19" s="114">
        <v>-15.218</v>
      </c>
      <c r="S19" s="114">
        <v>-16.789000000000001</v>
      </c>
      <c r="T19" s="114">
        <v>-28.7</v>
      </c>
      <c r="U19" s="114">
        <v>-17.198</v>
      </c>
      <c r="W19" s="149"/>
    </row>
    <row r="20" spans="3:23" ht="16.350000000000001" customHeight="1" x14ac:dyDescent="0.25">
      <c r="C20" s="124" t="s">
        <v>298</v>
      </c>
      <c r="D20" s="125">
        <v>-14.778</v>
      </c>
      <c r="E20" s="125">
        <v>-77.718000000000004</v>
      </c>
      <c r="F20" s="125">
        <v>-43.216999999999999</v>
      </c>
      <c r="G20" s="125">
        <v>-101.749</v>
      </c>
      <c r="H20" s="125">
        <v>-61.552999999999997</v>
      </c>
      <c r="I20" s="125">
        <v>-37.29</v>
      </c>
      <c r="J20" s="125">
        <v>-55.618000000000002</v>
      </c>
      <c r="K20" s="125">
        <v>-123.49</v>
      </c>
      <c r="L20" s="125">
        <v>-18.831</v>
      </c>
      <c r="M20" s="125">
        <v>-63.088999999999999</v>
      </c>
      <c r="N20" s="125">
        <v>-47.2</v>
      </c>
      <c r="O20" s="125">
        <v>-55.694000000000003</v>
      </c>
      <c r="P20" s="125">
        <v>-43.347999999999999</v>
      </c>
      <c r="Q20" s="125">
        <v>-43.445999999999998</v>
      </c>
      <c r="R20" s="125">
        <v>-47.82</v>
      </c>
      <c r="S20" s="125">
        <v>-121.3</v>
      </c>
      <c r="T20" s="125">
        <v>61.848999999999997</v>
      </c>
      <c r="U20" s="125">
        <v>3.8450000000000002</v>
      </c>
    </row>
    <row r="21" spans="3:23" ht="16.350000000000001" customHeight="1" x14ac:dyDescent="0.25">
      <c r="D21" s="264"/>
      <c r="E21" s="264"/>
      <c r="F21" s="264"/>
      <c r="G21" s="264"/>
      <c r="H21" s="264"/>
      <c r="I21" s="264"/>
      <c r="J21" s="264"/>
      <c r="K21" s="264"/>
      <c r="L21" s="264"/>
      <c r="M21" s="264"/>
      <c r="N21" s="264"/>
      <c r="O21" s="264"/>
      <c r="P21" s="264"/>
      <c r="Q21" s="347"/>
      <c r="R21" s="348"/>
      <c r="S21" s="347"/>
      <c r="T21" s="347"/>
      <c r="U21" s="347"/>
    </row>
    <row r="22" spans="3:23" ht="15.75" x14ac:dyDescent="0.25">
      <c r="C22" s="108" t="s">
        <v>308</v>
      </c>
    </row>
    <row r="24" spans="3:23" x14ac:dyDescent="0.25">
      <c r="D24" s="163" t="s">
        <v>59</v>
      </c>
      <c r="E24" s="163" t="s">
        <v>69</v>
      </c>
      <c r="F24" s="163" t="s">
        <v>68</v>
      </c>
      <c r="G24" s="163" t="s">
        <v>67</v>
      </c>
      <c r="H24" s="163" t="s">
        <v>63</v>
      </c>
      <c r="I24" s="163" t="s">
        <v>64</v>
      </c>
      <c r="J24" s="163" t="s">
        <v>65</v>
      </c>
      <c r="K24" s="163" t="s">
        <v>66</v>
      </c>
      <c r="L24" s="163" t="s">
        <v>62</v>
      </c>
      <c r="M24" s="163" t="s">
        <v>61</v>
      </c>
      <c r="N24" s="163" t="s">
        <v>60</v>
      </c>
      <c r="O24" s="163" t="s">
        <v>188</v>
      </c>
      <c r="P24" s="163" t="s">
        <v>227</v>
      </c>
      <c r="Q24" s="345" t="s">
        <v>292</v>
      </c>
      <c r="R24" s="345" t="s">
        <v>309</v>
      </c>
      <c r="S24" s="345" t="s">
        <v>360</v>
      </c>
      <c r="T24" s="345" t="s">
        <v>436</v>
      </c>
      <c r="U24" s="345" t="s">
        <v>482</v>
      </c>
    </row>
    <row r="25" spans="3:23" ht="15.75" thickBot="1" x14ac:dyDescent="0.3">
      <c r="C25" s="109" t="s">
        <v>15</v>
      </c>
      <c r="D25" s="110" t="s">
        <v>72</v>
      </c>
      <c r="E25" s="110" t="s">
        <v>73</v>
      </c>
      <c r="F25" s="110" t="s">
        <v>74</v>
      </c>
      <c r="G25" s="110" t="s">
        <v>75</v>
      </c>
      <c r="H25" s="110" t="s">
        <v>76</v>
      </c>
      <c r="I25" s="110" t="s">
        <v>77</v>
      </c>
      <c r="J25" s="110" t="s">
        <v>78</v>
      </c>
      <c r="K25" s="110" t="s">
        <v>79</v>
      </c>
      <c r="L25" s="110" t="s">
        <v>80</v>
      </c>
      <c r="M25" s="110" t="s">
        <v>81</v>
      </c>
      <c r="N25" s="110" t="s">
        <v>82</v>
      </c>
      <c r="O25" s="110" t="s">
        <v>189</v>
      </c>
      <c r="P25" s="110" t="s">
        <v>228</v>
      </c>
      <c r="Q25" s="346" t="s">
        <v>293</v>
      </c>
      <c r="R25" s="346" t="s">
        <v>310</v>
      </c>
      <c r="S25" s="346" t="s">
        <v>361</v>
      </c>
      <c r="T25" s="346" t="s">
        <v>437</v>
      </c>
      <c r="U25" s="346" t="s">
        <v>483</v>
      </c>
    </row>
    <row r="26" spans="3:23" ht="16.350000000000001" customHeight="1" thickTop="1" x14ac:dyDescent="0.25">
      <c r="C26" s="111" t="s">
        <v>0</v>
      </c>
      <c r="D26" s="112">
        <v>682.01499999999999</v>
      </c>
      <c r="E26" s="112">
        <v>698.33699999999999</v>
      </c>
      <c r="F26" s="112">
        <v>721.97900000000004</v>
      </c>
      <c r="G26" s="112">
        <v>724.69</v>
      </c>
      <c r="H26" s="112">
        <v>757.86900000000003</v>
      </c>
      <c r="I26" s="112">
        <v>765.74400000000003</v>
      </c>
      <c r="J26" s="112">
        <v>780.98400000000004</v>
      </c>
      <c r="K26" s="112">
        <v>785.37400000000002</v>
      </c>
      <c r="L26" s="112">
        <v>834.43</v>
      </c>
      <c r="M26" s="112">
        <v>849.08900000000006</v>
      </c>
      <c r="N26" s="112">
        <v>854.26900000000001</v>
      </c>
      <c r="O26" s="112">
        <v>870.23</v>
      </c>
      <c r="P26" s="112">
        <v>919.89700000000005</v>
      </c>
      <c r="Q26" s="112">
        <v>927.85199999999998</v>
      </c>
      <c r="R26" s="112">
        <v>933</v>
      </c>
      <c r="S26" s="112">
        <v>964.697</v>
      </c>
      <c r="T26" s="112">
        <v>1019.348</v>
      </c>
      <c r="U26" s="112">
        <v>1023.606</v>
      </c>
    </row>
    <row r="27" spans="3:23" ht="16.350000000000001" customHeight="1" x14ac:dyDescent="0.25">
      <c r="C27" s="113" t="s">
        <v>16</v>
      </c>
      <c r="D27" s="114">
        <v>-410.33800000000002</v>
      </c>
      <c r="E27" s="114">
        <v>-432.17399999999998</v>
      </c>
      <c r="F27" s="114">
        <v>-425.93599999999998</v>
      </c>
      <c r="G27" s="114">
        <v>-447.00900000000001</v>
      </c>
      <c r="H27" s="114">
        <v>-436.27699999999999</v>
      </c>
      <c r="I27" s="114">
        <v>-443.44499999999999</v>
      </c>
      <c r="J27" s="114">
        <v>-448.87700000000001</v>
      </c>
      <c r="K27" s="114">
        <v>-467.54899999999998</v>
      </c>
      <c r="L27" s="114">
        <v>-466.60899999999998</v>
      </c>
      <c r="M27" s="114">
        <v>-476.68</v>
      </c>
      <c r="N27" s="114">
        <v>-466.52</v>
      </c>
      <c r="O27" s="114">
        <v>-501.23099999999999</v>
      </c>
      <c r="P27" s="114">
        <v>-511.27600000000001</v>
      </c>
      <c r="Q27" s="114">
        <v>-520.95000000000005</v>
      </c>
      <c r="R27" s="114">
        <v>-548.39099999999996</v>
      </c>
      <c r="S27" s="114">
        <v>-633.19000000000005</v>
      </c>
      <c r="T27" s="114">
        <v>-573.4</v>
      </c>
      <c r="U27" s="114">
        <v>-582.51499999999999</v>
      </c>
    </row>
    <row r="28" spans="3:23" ht="16.350000000000001" customHeight="1" x14ac:dyDescent="0.25">
      <c r="C28" s="113" t="s">
        <v>265</v>
      </c>
      <c r="D28" s="114">
        <v>3.5129999999999999</v>
      </c>
      <c r="E28" s="114">
        <v>8.75</v>
      </c>
      <c r="F28" s="114">
        <v>5.04</v>
      </c>
      <c r="G28" s="114">
        <v>18.186</v>
      </c>
      <c r="H28" s="114">
        <v>5.0279999999999996</v>
      </c>
      <c r="I28" s="114">
        <v>7.3860000000000001</v>
      </c>
      <c r="J28" s="114">
        <v>10.657</v>
      </c>
      <c r="K28" s="114">
        <v>19.385999999999999</v>
      </c>
      <c r="L28" s="114">
        <v>5.8010000000000002</v>
      </c>
      <c r="M28" s="114">
        <v>7.4690000000000003</v>
      </c>
      <c r="N28" s="114">
        <v>7.82</v>
      </c>
      <c r="O28" s="114">
        <v>11.06</v>
      </c>
      <c r="P28" s="114">
        <v>9.0500000000000007</v>
      </c>
      <c r="Q28" s="114">
        <v>17.852</v>
      </c>
      <c r="R28" s="114">
        <v>56.738999999999997</v>
      </c>
      <c r="S28" s="114">
        <v>86.988</v>
      </c>
      <c r="T28" s="114">
        <v>20.96</v>
      </c>
      <c r="U28" s="114">
        <v>26.167999999999999</v>
      </c>
    </row>
    <row r="29" spans="3:23" ht="16.350000000000001" customHeight="1" thickBot="1" x14ac:dyDescent="0.3">
      <c r="C29" s="115" t="s">
        <v>17</v>
      </c>
      <c r="D29" s="116">
        <v>1.133</v>
      </c>
      <c r="E29" s="116">
        <v>1.296</v>
      </c>
      <c r="F29" s="116">
        <v>1.0760000000000001</v>
      </c>
      <c r="G29" s="116">
        <v>1.2529999999999999</v>
      </c>
      <c r="H29" s="116">
        <v>1.1830000000000001</v>
      </c>
      <c r="I29" s="116">
        <v>0.996</v>
      </c>
      <c r="J29" s="116">
        <v>0.94299999999999995</v>
      </c>
      <c r="K29" s="116">
        <v>1.1559999999999999</v>
      </c>
      <c r="L29" s="116">
        <v>1.0980000000000001</v>
      </c>
      <c r="M29" s="116">
        <v>1.139</v>
      </c>
      <c r="N29" s="116">
        <v>0.91600000000000004</v>
      </c>
      <c r="O29" s="116">
        <v>1.76</v>
      </c>
      <c r="P29" s="116">
        <v>1.117</v>
      </c>
      <c r="Q29" s="116">
        <v>1.1499999999999999</v>
      </c>
      <c r="R29" s="116">
        <v>1.2869999999999999</v>
      </c>
      <c r="S29" s="116">
        <v>2.085</v>
      </c>
      <c r="T29" s="116">
        <v>5.3579999999999997</v>
      </c>
      <c r="U29" s="116">
        <v>0.40799999999999997</v>
      </c>
    </row>
    <row r="30" spans="3:23" ht="16.350000000000001" customHeight="1" x14ac:dyDescent="0.25">
      <c r="C30" s="117" t="s">
        <v>1</v>
      </c>
      <c r="D30" s="118">
        <v>276.32299999999998</v>
      </c>
      <c r="E30" s="118">
        <v>276.209</v>
      </c>
      <c r="F30" s="118">
        <v>302.15899999999999</v>
      </c>
      <c r="G30" s="118">
        <v>297.11900000000003</v>
      </c>
      <c r="H30" s="118">
        <v>327.80200000000002</v>
      </c>
      <c r="I30" s="118">
        <v>330.68099999999998</v>
      </c>
      <c r="J30" s="118">
        <v>343.70699999999999</v>
      </c>
      <c r="K30" s="118">
        <v>338.36599999999999</v>
      </c>
      <c r="L30" s="118">
        <v>374.721</v>
      </c>
      <c r="M30" s="118">
        <v>381.01600000000002</v>
      </c>
      <c r="N30" s="118">
        <v>396.48500000000001</v>
      </c>
      <c r="O30" s="118">
        <v>381.81900000000002</v>
      </c>
      <c r="P30" s="118">
        <v>418.755</v>
      </c>
      <c r="Q30" s="118">
        <v>426</v>
      </c>
      <c r="R30" s="118">
        <v>442.6</v>
      </c>
      <c r="S30" s="118">
        <v>420.6</v>
      </c>
      <c r="T30" s="118">
        <v>472.28800000000001</v>
      </c>
      <c r="U30" s="118">
        <v>467.74</v>
      </c>
    </row>
    <row r="31" spans="3:23" ht="16.350000000000001" customHeight="1" x14ac:dyDescent="0.25">
      <c r="C31" s="113" t="s">
        <v>18</v>
      </c>
      <c r="D31" s="119">
        <v>0.40500000000000003</v>
      </c>
      <c r="E31" s="119">
        <v>0.39600000000000002</v>
      </c>
      <c r="F31" s="119">
        <v>0.41899999999999998</v>
      </c>
      <c r="G31" s="119">
        <v>0.41</v>
      </c>
      <c r="H31" s="119">
        <v>0.433</v>
      </c>
      <c r="I31" s="119">
        <v>0.432</v>
      </c>
      <c r="J31" s="119">
        <v>0.44</v>
      </c>
      <c r="K31" s="119">
        <v>0.43099999999999999</v>
      </c>
      <c r="L31" s="119">
        <v>0.44900000000000001</v>
      </c>
      <c r="M31" s="119">
        <v>0.44900000000000001</v>
      </c>
      <c r="N31" s="119">
        <v>0.46400000000000002</v>
      </c>
      <c r="O31" s="119">
        <v>0.439</v>
      </c>
      <c r="P31" s="119">
        <v>0.45500000000000002</v>
      </c>
      <c r="Q31" s="119">
        <v>0.45900000000000002</v>
      </c>
      <c r="R31" s="119">
        <v>0.47399999999999998</v>
      </c>
      <c r="S31" s="119">
        <v>0.436</v>
      </c>
      <c r="T31" s="119">
        <v>0.46300000000000002</v>
      </c>
      <c r="U31" s="119">
        <v>0.45700000000000002</v>
      </c>
    </row>
    <row r="32" spans="3:23" ht="16.350000000000001" customHeight="1" thickBot="1" x14ac:dyDescent="0.3">
      <c r="C32" s="113" t="s">
        <v>354</v>
      </c>
      <c r="D32" s="114">
        <v>-141.96700000000001</v>
      </c>
      <c r="E32" s="114">
        <v>-139.29299999999998</v>
      </c>
      <c r="F32" s="114">
        <v>-143.02700000000002</v>
      </c>
      <c r="G32" s="114">
        <v>-150.66000000000003</v>
      </c>
      <c r="H32" s="114">
        <v>-157.29700000000003</v>
      </c>
      <c r="I32" s="114">
        <v>-161.53799999999995</v>
      </c>
      <c r="J32" s="114">
        <v>-161.99799999999999</v>
      </c>
      <c r="K32" s="114">
        <v>-165.75600000000003</v>
      </c>
      <c r="L32" s="114">
        <v>-170.85400000000004</v>
      </c>
      <c r="M32" s="114">
        <v>-174.03900000000002</v>
      </c>
      <c r="N32" s="114">
        <v>-183.86400000000003</v>
      </c>
      <c r="O32" s="114">
        <v>-186.21499999999997</v>
      </c>
      <c r="P32" s="114">
        <v>-188.13900000000001</v>
      </c>
      <c r="Q32" s="114">
        <v>-190.04319110124385</v>
      </c>
      <c r="R32" s="114">
        <v>-192.31299999999999</v>
      </c>
      <c r="S32" s="114">
        <v>-184.56299999999999</v>
      </c>
      <c r="T32" s="114">
        <v>-195.3</v>
      </c>
      <c r="U32" s="114">
        <v>-198.85</v>
      </c>
    </row>
    <row r="33" spans="3:22" ht="16.350000000000001" customHeight="1" x14ac:dyDescent="0.25">
      <c r="C33" s="237" t="s">
        <v>196</v>
      </c>
      <c r="D33" s="238">
        <v>134.35599999999999</v>
      </c>
      <c r="E33" s="238">
        <v>136.916</v>
      </c>
      <c r="F33" s="238">
        <v>159.13200000000001</v>
      </c>
      <c r="G33" s="238">
        <v>146.43</v>
      </c>
      <c r="H33" s="238">
        <v>170.505</v>
      </c>
      <c r="I33" s="238">
        <v>169.143</v>
      </c>
      <c r="J33" s="238">
        <v>181.709</v>
      </c>
      <c r="K33" s="238">
        <v>172.61</v>
      </c>
      <c r="L33" s="238">
        <v>203.86699999999999</v>
      </c>
      <c r="M33" s="238">
        <v>206.977</v>
      </c>
      <c r="N33" s="238">
        <v>212.62100000000001</v>
      </c>
      <c r="O33" s="238">
        <v>195.60400000000001</v>
      </c>
      <c r="P33" s="238">
        <v>230.63499999999999</v>
      </c>
      <c r="Q33" s="238">
        <v>235.95599999999999</v>
      </c>
      <c r="R33" s="238">
        <v>250.28</v>
      </c>
      <c r="S33" s="238">
        <v>236.03</v>
      </c>
      <c r="T33" s="238">
        <v>276.976</v>
      </c>
      <c r="U33" s="238">
        <v>268.82100000000003</v>
      </c>
    </row>
    <row r="34" spans="3:22" ht="16.350000000000001" customHeight="1" x14ac:dyDescent="0.25">
      <c r="C34" s="113" t="s">
        <v>264</v>
      </c>
      <c r="D34" s="119">
        <v>0.19700000000000001</v>
      </c>
      <c r="E34" s="119">
        <v>0.19600000000000001</v>
      </c>
      <c r="F34" s="119">
        <v>0.22</v>
      </c>
      <c r="G34" s="119">
        <v>0.20200000000000001</v>
      </c>
      <c r="H34" s="119">
        <v>0.22500000000000001</v>
      </c>
      <c r="I34" s="119">
        <v>0.221</v>
      </c>
      <c r="J34" s="119">
        <v>0.23300000000000001</v>
      </c>
      <c r="K34" s="119">
        <v>0.22</v>
      </c>
      <c r="L34" s="119">
        <v>0.24399999999999999</v>
      </c>
      <c r="M34" s="119">
        <v>0.24399999999999999</v>
      </c>
      <c r="N34" s="119">
        <v>0.249</v>
      </c>
      <c r="O34" s="119">
        <v>0.22500000000000001</v>
      </c>
      <c r="P34" s="119">
        <v>0.251</v>
      </c>
      <c r="Q34" s="119">
        <v>0.254</v>
      </c>
      <c r="R34" s="119">
        <v>0.26800000000000002</v>
      </c>
      <c r="S34" s="119">
        <v>0.245</v>
      </c>
      <c r="T34" s="119">
        <v>0.27200000000000002</v>
      </c>
      <c r="U34" s="119">
        <v>0.26300000000000001</v>
      </c>
    </row>
    <row r="35" spans="3:22" ht="16.350000000000001" customHeight="1" x14ac:dyDescent="0.25">
      <c r="C35" s="113" t="s">
        <v>266</v>
      </c>
      <c r="D35" s="120">
        <v>-3.5129999999999999</v>
      </c>
      <c r="E35" s="120">
        <v>-8.75</v>
      </c>
      <c r="F35" s="120">
        <v>-5.04</v>
      </c>
      <c r="G35" s="120">
        <v>-18.186</v>
      </c>
      <c r="H35" s="120">
        <v>-5.0279999999999996</v>
      </c>
      <c r="I35" s="120">
        <v>-7.3860000000000001</v>
      </c>
      <c r="J35" s="120">
        <v>-10.657</v>
      </c>
      <c r="K35" s="120">
        <v>-19.385999999999999</v>
      </c>
      <c r="L35" s="120">
        <v>-5.8010000000000002</v>
      </c>
      <c r="M35" s="120">
        <v>-7.4690000000000003</v>
      </c>
      <c r="N35" s="120">
        <v>-7.82</v>
      </c>
      <c r="O35" s="120">
        <v>-11.06</v>
      </c>
      <c r="P35" s="120">
        <v>-9.0500000000000007</v>
      </c>
      <c r="Q35" s="114">
        <v>-17.852</v>
      </c>
      <c r="R35" s="114">
        <v>-56.738999999999997</v>
      </c>
      <c r="S35" s="114">
        <v>-86.988</v>
      </c>
      <c r="T35" s="114">
        <v>-20.96</v>
      </c>
      <c r="U35" s="114">
        <v>-26.167999999999999</v>
      </c>
    </row>
    <row r="36" spans="3:22" ht="16.350000000000001" customHeight="1" x14ac:dyDescent="0.25">
      <c r="C36" s="113" t="s">
        <v>396</v>
      </c>
      <c r="D36" s="114">
        <v>0</v>
      </c>
      <c r="E36" s="114">
        <v>0</v>
      </c>
      <c r="F36" s="114">
        <v>0</v>
      </c>
      <c r="G36" s="114">
        <v>0</v>
      </c>
      <c r="H36" s="114">
        <v>0</v>
      </c>
      <c r="I36" s="114">
        <v>0</v>
      </c>
      <c r="J36" s="114">
        <v>0</v>
      </c>
      <c r="K36" s="114">
        <v>0</v>
      </c>
      <c r="L36" s="114">
        <v>0</v>
      </c>
      <c r="M36" s="114">
        <v>0</v>
      </c>
      <c r="N36" s="114">
        <v>0</v>
      </c>
      <c r="O36" s="114">
        <v>0</v>
      </c>
      <c r="P36" s="114">
        <v>0</v>
      </c>
      <c r="Q36" s="114">
        <v>0</v>
      </c>
      <c r="R36" s="114">
        <v>0</v>
      </c>
      <c r="S36" s="114">
        <v>-21.2</v>
      </c>
      <c r="T36" s="114">
        <v>-19.75</v>
      </c>
      <c r="U36" s="114">
        <v>-31.495999999999999</v>
      </c>
    </row>
    <row r="37" spans="3:22" ht="16.350000000000001" customHeight="1" x14ac:dyDescent="0.25">
      <c r="C37" s="113" t="s">
        <v>439</v>
      </c>
      <c r="D37" s="114">
        <v>0</v>
      </c>
      <c r="E37" s="114">
        <v>0</v>
      </c>
      <c r="F37" s="114">
        <v>0</v>
      </c>
      <c r="G37" s="114">
        <v>0</v>
      </c>
      <c r="H37" s="114">
        <v>0</v>
      </c>
      <c r="I37" s="114">
        <v>0</v>
      </c>
      <c r="J37" s="114">
        <v>0</v>
      </c>
      <c r="K37" s="114">
        <v>0</v>
      </c>
      <c r="L37" s="114">
        <v>0</v>
      </c>
      <c r="M37" s="114">
        <v>-4.0110000000000001</v>
      </c>
      <c r="N37" s="114">
        <v>0</v>
      </c>
      <c r="O37" s="114">
        <v>0</v>
      </c>
      <c r="P37" s="114">
        <v>0</v>
      </c>
      <c r="Q37" s="114">
        <v>0</v>
      </c>
      <c r="R37" s="114">
        <v>0</v>
      </c>
      <c r="S37" s="114">
        <v>0</v>
      </c>
      <c r="T37" s="114">
        <v>0</v>
      </c>
      <c r="U37" s="114">
        <v>0</v>
      </c>
    </row>
    <row r="38" spans="3:22" ht="16.350000000000001" customHeight="1" thickBot="1" x14ac:dyDescent="0.3">
      <c r="C38" s="113" t="s">
        <v>369</v>
      </c>
      <c r="D38" s="114">
        <v>-95.355999999999995</v>
      </c>
      <c r="E38" s="114">
        <v>-101.17500000000001</v>
      </c>
      <c r="F38" s="114">
        <v>-105.52699999999999</v>
      </c>
      <c r="G38" s="114">
        <v>-105.43799999999999</v>
      </c>
      <c r="H38" s="114">
        <v>-107.354</v>
      </c>
      <c r="I38" s="114">
        <v>-109.01600000000001</v>
      </c>
      <c r="J38" s="114">
        <v>-110.39400000000001</v>
      </c>
      <c r="K38" s="114">
        <v>-111.70999999999998</v>
      </c>
      <c r="L38" s="114">
        <v>-117.943</v>
      </c>
      <c r="M38" s="114">
        <v>-118.85299999999999</v>
      </c>
      <c r="N38" s="114">
        <v>-118.38999999999999</v>
      </c>
      <c r="O38" s="114">
        <v>-120.298</v>
      </c>
      <c r="P38" s="114">
        <v>-120.649</v>
      </c>
      <c r="Q38" s="114">
        <v>-121.32680889875616</v>
      </c>
      <c r="R38" s="114">
        <v>-111.8</v>
      </c>
      <c r="S38" s="114">
        <v>-108.63</v>
      </c>
      <c r="T38" s="114">
        <v>-114.44</v>
      </c>
      <c r="U38" s="114">
        <v>-108.149</v>
      </c>
    </row>
    <row r="39" spans="3:22" ht="16.350000000000001" customHeight="1" x14ac:dyDescent="0.25">
      <c r="C39" s="122" t="s">
        <v>191</v>
      </c>
      <c r="D39" s="125">
        <v>35.487000000000002</v>
      </c>
      <c r="E39" s="125">
        <v>26.991</v>
      </c>
      <c r="F39" s="125">
        <v>48.564999999999998</v>
      </c>
      <c r="G39" s="125">
        <v>22.806000000000001</v>
      </c>
      <c r="H39" s="125">
        <v>58.122999999999998</v>
      </c>
      <c r="I39" s="125">
        <v>52.741</v>
      </c>
      <c r="J39" s="125">
        <v>60.658000000000001</v>
      </c>
      <c r="K39" s="125">
        <v>41.514000000000003</v>
      </c>
      <c r="L39" s="125">
        <v>80.123000000000005</v>
      </c>
      <c r="M39" s="125">
        <v>76.644000000000005</v>
      </c>
      <c r="N39" s="125">
        <v>86.411000000000001</v>
      </c>
      <c r="O39" s="125">
        <v>64.245999999999995</v>
      </c>
      <c r="P39" s="125">
        <v>100.949</v>
      </c>
      <c r="Q39" s="125">
        <v>96.777000000000001</v>
      </c>
      <c r="R39" s="125">
        <v>81.78</v>
      </c>
      <c r="S39" s="125">
        <v>19.2</v>
      </c>
      <c r="T39" s="125">
        <v>121.783</v>
      </c>
      <c r="U39" s="125">
        <v>102.98699999999999</v>
      </c>
      <c r="V39" s="127"/>
    </row>
    <row r="40" spans="3:22" ht="16.350000000000001" customHeight="1" x14ac:dyDescent="0.25">
      <c r="D40" s="239"/>
      <c r="E40" s="239"/>
      <c r="F40" s="239"/>
      <c r="G40" s="239"/>
      <c r="H40" s="239"/>
      <c r="I40" s="239"/>
      <c r="J40" s="239"/>
      <c r="K40" s="239"/>
      <c r="L40" s="239"/>
      <c r="M40" s="239"/>
      <c r="N40" s="239"/>
      <c r="O40" s="239"/>
      <c r="P40" s="239"/>
    </row>
    <row r="41" spans="3:22" ht="16.350000000000001" customHeight="1" x14ac:dyDescent="0.25">
      <c r="D41" s="126"/>
      <c r="E41" s="127"/>
      <c r="F41" s="127"/>
      <c r="G41" s="251"/>
      <c r="H41" s="251"/>
      <c r="I41" s="251"/>
      <c r="J41" s="251"/>
      <c r="K41" s="251"/>
      <c r="L41" s="251"/>
      <c r="M41" s="251"/>
      <c r="N41" s="251"/>
      <c r="O41" s="251"/>
      <c r="P41" s="127"/>
    </row>
    <row r="42" spans="3:22" ht="16.350000000000001" customHeight="1" x14ac:dyDescent="0.25">
      <c r="C42" s="108" t="s">
        <v>131</v>
      </c>
    </row>
    <row r="43" spans="3:22" ht="25.5" customHeight="1" x14ac:dyDescent="0.25">
      <c r="C43" s="4"/>
      <c r="D43" s="163" t="s">
        <v>59</v>
      </c>
      <c r="E43" s="163" t="s">
        <v>69</v>
      </c>
      <c r="F43" s="163" t="s">
        <v>68</v>
      </c>
      <c r="G43" s="163" t="s">
        <v>67</v>
      </c>
      <c r="H43" s="163" t="s">
        <v>63</v>
      </c>
      <c r="I43" s="163" t="s">
        <v>64</v>
      </c>
      <c r="J43" s="163" t="s">
        <v>65</v>
      </c>
      <c r="K43" s="163" t="s">
        <v>66</v>
      </c>
      <c r="L43" s="163" t="s">
        <v>62</v>
      </c>
      <c r="M43" s="163" t="s">
        <v>61</v>
      </c>
      <c r="N43" s="163" t="s">
        <v>60</v>
      </c>
      <c r="O43" s="163" t="s">
        <v>188</v>
      </c>
      <c r="P43" s="163" t="s">
        <v>227</v>
      </c>
      <c r="Q43" s="345" t="s">
        <v>292</v>
      </c>
      <c r="R43" s="345" t="s">
        <v>309</v>
      </c>
      <c r="S43" s="345" t="s">
        <v>360</v>
      </c>
      <c r="T43" s="345" t="s">
        <v>436</v>
      </c>
      <c r="U43" s="345" t="s">
        <v>482</v>
      </c>
    </row>
    <row r="44" spans="3:22" ht="15.75" customHeight="1" thickBot="1" x14ac:dyDescent="0.3">
      <c r="C44" s="109" t="s">
        <v>15</v>
      </c>
      <c r="D44" s="110" t="s">
        <v>72</v>
      </c>
      <c r="E44" s="110" t="s">
        <v>73</v>
      </c>
      <c r="F44" s="110" t="s">
        <v>74</v>
      </c>
      <c r="G44" s="110" t="s">
        <v>75</v>
      </c>
      <c r="H44" s="110" t="s">
        <v>76</v>
      </c>
      <c r="I44" s="110" t="s">
        <v>77</v>
      </c>
      <c r="J44" s="110" t="s">
        <v>78</v>
      </c>
      <c r="K44" s="110" t="s">
        <v>79</v>
      </c>
      <c r="L44" s="110" t="s">
        <v>80</v>
      </c>
      <c r="M44" s="110" t="s">
        <v>81</v>
      </c>
      <c r="N44" s="110" t="s">
        <v>82</v>
      </c>
      <c r="O44" s="110" t="s">
        <v>189</v>
      </c>
      <c r="P44" s="110" t="s">
        <v>228</v>
      </c>
      <c r="Q44" s="346" t="s">
        <v>293</v>
      </c>
      <c r="R44" s="346" t="s">
        <v>310</v>
      </c>
      <c r="S44" s="346" t="s">
        <v>361</v>
      </c>
      <c r="T44" s="346" t="s">
        <v>437</v>
      </c>
      <c r="U44" s="346" t="s">
        <v>483</v>
      </c>
    </row>
    <row r="45" spans="3:22" ht="16.350000000000001" customHeight="1" thickTop="1" x14ac:dyDescent="0.25">
      <c r="C45" s="111" t="s">
        <v>21</v>
      </c>
      <c r="D45" s="112">
        <v>566.86099999999999</v>
      </c>
      <c r="E45" s="112">
        <v>582.048</v>
      </c>
      <c r="F45" s="112">
        <v>597.99199999999996</v>
      </c>
      <c r="G45" s="112">
        <v>611.25699999999995</v>
      </c>
      <c r="H45" s="112">
        <v>643.48900000000003</v>
      </c>
      <c r="I45" s="112">
        <v>652.57100000000003</v>
      </c>
      <c r="J45" s="112">
        <v>665.80499999999995</v>
      </c>
      <c r="K45" s="112">
        <v>673.43</v>
      </c>
      <c r="L45" s="112">
        <v>716.69799999999998</v>
      </c>
      <c r="M45" s="112">
        <v>731.55799999999999</v>
      </c>
      <c r="N45" s="112">
        <v>744.73099999999999</v>
      </c>
      <c r="O45" s="112">
        <v>754.822</v>
      </c>
      <c r="P45" s="112">
        <v>796.97299999999996</v>
      </c>
      <c r="Q45" s="112">
        <v>806.59100000000001</v>
      </c>
      <c r="R45" s="112">
        <v>816.58299999999997</v>
      </c>
      <c r="S45" s="112">
        <v>847.62400000000002</v>
      </c>
      <c r="T45" s="112">
        <v>899.19600000000003</v>
      </c>
      <c r="U45" s="112">
        <v>913.21799999999996</v>
      </c>
    </row>
    <row r="46" spans="3:22" ht="16.350000000000001" customHeight="1" x14ac:dyDescent="0.25">
      <c r="C46" s="113" t="s">
        <v>22</v>
      </c>
      <c r="D46" s="114">
        <v>95.350999999999999</v>
      </c>
      <c r="E46" s="114">
        <v>94.44</v>
      </c>
      <c r="F46" s="114">
        <v>103.36199999999999</v>
      </c>
      <c r="G46" s="114">
        <v>92.801000000000002</v>
      </c>
      <c r="H46" s="114">
        <v>93.423000000000002</v>
      </c>
      <c r="I46" s="114">
        <v>89.801000000000002</v>
      </c>
      <c r="J46" s="114">
        <v>89.99</v>
      </c>
      <c r="K46" s="114">
        <v>89.058999999999997</v>
      </c>
      <c r="L46" s="114">
        <v>95.545000000000002</v>
      </c>
      <c r="M46" s="114">
        <v>94.709000000000003</v>
      </c>
      <c r="N46" s="114">
        <v>86.456000000000003</v>
      </c>
      <c r="O46" s="114">
        <v>90.658000000000001</v>
      </c>
      <c r="P46" s="114">
        <v>98.251999999999995</v>
      </c>
      <c r="Q46" s="114">
        <v>90.728999999999999</v>
      </c>
      <c r="R46" s="114">
        <v>86.694999999999993</v>
      </c>
      <c r="S46" s="114">
        <v>86.516000000000005</v>
      </c>
      <c r="T46" s="114">
        <v>93.656999999999996</v>
      </c>
      <c r="U46" s="114">
        <v>84.19</v>
      </c>
    </row>
    <row r="47" spans="3:22" ht="16.350000000000001" customHeight="1" thickBot="1" x14ac:dyDescent="0.3">
      <c r="C47" s="115" t="s">
        <v>7</v>
      </c>
      <c r="D47" s="116">
        <v>19.803000000000001</v>
      </c>
      <c r="E47" s="116">
        <v>21.847999999999999</v>
      </c>
      <c r="F47" s="116">
        <v>20.625</v>
      </c>
      <c r="G47" s="116">
        <v>20.632999999999999</v>
      </c>
      <c r="H47" s="116">
        <v>20.957000000000001</v>
      </c>
      <c r="I47" s="116">
        <v>23.373000000000001</v>
      </c>
      <c r="J47" s="116">
        <v>25.19</v>
      </c>
      <c r="K47" s="116">
        <v>22.885000000000002</v>
      </c>
      <c r="L47" s="116">
        <v>22.187000000000001</v>
      </c>
      <c r="M47" s="116">
        <v>22.821999999999999</v>
      </c>
      <c r="N47" s="116">
        <v>23.082000000000001</v>
      </c>
      <c r="O47" s="116">
        <v>24.748999999999999</v>
      </c>
      <c r="P47" s="116">
        <v>24.672999999999998</v>
      </c>
      <c r="Q47" s="116">
        <v>30.533000000000001</v>
      </c>
      <c r="R47" s="116">
        <v>29.722000000000001</v>
      </c>
      <c r="S47" s="116">
        <v>30.558</v>
      </c>
      <c r="T47" s="116">
        <v>26.495999999999999</v>
      </c>
      <c r="U47" s="116">
        <v>26.198</v>
      </c>
    </row>
    <row r="48" spans="3:22" ht="16.350000000000001" customHeight="1" x14ac:dyDescent="0.25">
      <c r="C48" s="124" t="s">
        <v>5</v>
      </c>
      <c r="D48" s="125">
        <v>682.01499999999999</v>
      </c>
      <c r="E48" s="125">
        <v>698.33699999999999</v>
      </c>
      <c r="F48" s="125">
        <v>721.97900000000004</v>
      </c>
      <c r="G48" s="125">
        <v>724.69</v>
      </c>
      <c r="H48" s="125">
        <v>757.86900000000003</v>
      </c>
      <c r="I48" s="125">
        <v>765.74400000000003</v>
      </c>
      <c r="J48" s="125">
        <v>780.98400000000004</v>
      </c>
      <c r="K48" s="125">
        <v>785.37400000000002</v>
      </c>
      <c r="L48" s="125">
        <v>834.43</v>
      </c>
      <c r="M48" s="125">
        <v>849.08900000000006</v>
      </c>
      <c r="N48" s="125">
        <v>854.26900000000001</v>
      </c>
      <c r="O48" s="125">
        <v>870.23</v>
      </c>
      <c r="P48" s="125">
        <v>919.89700000000005</v>
      </c>
      <c r="Q48" s="125">
        <v>927.85199999999998</v>
      </c>
      <c r="R48" s="125">
        <v>933</v>
      </c>
      <c r="S48" s="125">
        <v>964.697</v>
      </c>
      <c r="T48" s="125">
        <v>1019.348</v>
      </c>
      <c r="U48" s="125">
        <v>1023.606</v>
      </c>
    </row>
    <row r="49" spans="3:29" x14ac:dyDescent="0.25">
      <c r="C49" s="233"/>
    </row>
    <row r="50" spans="3:29" ht="16.350000000000001" customHeight="1" x14ac:dyDescent="0.25">
      <c r="C50" s="108" t="s">
        <v>319</v>
      </c>
    </row>
    <row r="51" spans="3:29" ht="16.350000000000001" customHeight="1" x14ac:dyDescent="0.25"/>
    <row r="52" spans="3:29" x14ac:dyDescent="0.25">
      <c r="C52" s="4"/>
      <c r="D52" s="163"/>
      <c r="E52" s="163"/>
      <c r="F52" s="163"/>
      <c r="G52" s="163"/>
      <c r="H52" s="163"/>
      <c r="I52" s="163"/>
      <c r="J52" s="163"/>
      <c r="K52" s="163"/>
      <c r="L52" s="163" t="s">
        <v>62</v>
      </c>
      <c r="M52" s="163" t="s">
        <v>61</v>
      </c>
      <c r="N52" s="163" t="s">
        <v>60</v>
      </c>
      <c r="O52" s="163" t="s">
        <v>188</v>
      </c>
      <c r="P52" s="163" t="s">
        <v>227</v>
      </c>
      <c r="Q52" s="345" t="s">
        <v>292</v>
      </c>
      <c r="R52" s="345" t="s">
        <v>309</v>
      </c>
      <c r="S52" s="345" t="s">
        <v>360</v>
      </c>
      <c r="T52" s="345" t="s">
        <v>436</v>
      </c>
      <c r="U52" s="345" t="s">
        <v>482</v>
      </c>
    </row>
    <row r="53" spans="3:29" ht="15" customHeight="1" thickBot="1" x14ac:dyDescent="0.3">
      <c r="C53" s="109" t="s">
        <v>15</v>
      </c>
      <c r="D53" s="110"/>
      <c r="E53" s="110"/>
      <c r="F53" s="110"/>
      <c r="G53" s="110"/>
      <c r="H53" s="110"/>
      <c r="I53" s="110"/>
      <c r="J53" s="110"/>
      <c r="K53" s="110"/>
      <c r="L53" s="110" t="s">
        <v>80</v>
      </c>
      <c r="M53" s="110" t="s">
        <v>81</v>
      </c>
      <c r="N53" s="110" t="s">
        <v>82</v>
      </c>
      <c r="O53" s="110" t="s">
        <v>189</v>
      </c>
      <c r="P53" s="110" t="s">
        <v>228</v>
      </c>
      <c r="Q53" s="346" t="s">
        <v>293</v>
      </c>
      <c r="R53" s="346" t="s">
        <v>310</v>
      </c>
      <c r="S53" s="346" t="s">
        <v>361</v>
      </c>
      <c r="T53" s="346" t="s">
        <v>437</v>
      </c>
      <c r="U53" s="346" t="s">
        <v>483</v>
      </c>
    </row>
    <row r="54" spans="3:29" s="235" customFormat="1" ht="15" customHeight="1" thickTop="1" x14ac:dyDescent="0.25">
      <c r="C54" s="111" t="s">
        <v>315</v>
      </c>
      <c r="D54" s="112"/>
      <c r="E54" s="112"/>
      <c r="F54" s="112"/>
      <c r="G54" s="112"/>
      <c r="H54" s="112"/>
      <c r="I54" s="112"/>
      <c r="J54" s="112"/>
      <c r="K54" s="112"/>
      <c r="L54" s="112">
        <v>460.74400000000003</v>
      </c>
      <c r="M54" s="112">
        <v>465.55500000000001</v>
      </c>
      <c r="N54" s="112">
        <v>464.78699999999998</v>
      </c>
      <c r="O54" s="112">
        <v>461.50099999999998</v>
      </c>
      <c r="P54" s="112">
        <v>493.38200000000001</v>
      </c>
      <c r="Q54" s="112">
        <v>506.52499999999998</v>
      </c>
      <c r="R54" s="112">
        <v>500.54300000000001</v>
      </c>
      <c r="S54" s="112">
        <v>498.4</v>
      </c>
      <c r="T54" s="112">
        <v>529.4</v>
      </c>
      <c r="U54" s="112">
        <v>528.51300000000003</v>
      </c>
      <c r="X54" s="292"/>
      <c r="Y54" s="292"/>
      <c r="Z54" s="292"/>
      <c r="AA54" s="292"/>
      <c r="AB54" s="292"/>
      <c r="AC54" s="292"/>
    </row>
    <row r="55" spans="3:29" x14ac:dyDescent="0.25">
      <c r="C55" s="113" t="s">
        <v>316</v>
      </c>
      <c r="D55" s="114"/>
      <c r="E55" s="114"/>
      <c r="F55" s="114"/>
      <c r="G55" s="114"/>
      <c r="H55" s="114"/>
      <c r="I55" s="114"/>
      <c r="J55" s="114"/>
      <c r="K55" s="114"/>
      <c r="L55" s="114">
        <v>290.334</v>
      </c>
      <c r="M55" s="114">
        <v>294.89499999999998</v>
      </c>
      <c r="N55" s="114">
        <v>300.43799999999999</v>
      </c>
      <c r="O55" s="114">
        <v>314.81299999999999</v>
      </c>
      <c r="P55" s="114">
        <v>329.92599999999999</v>
      </c>
      <c r="Q55" s="114">
        <v>326.92</v>
      </c>
      <c r="R55" s="114">
        <v>335.50200000000001</v>
      </c>
      <c r="S55" s="114">
        <v>348.1</v>
      </c>
      <c r="T55" s="114">
        <v>359.2</v>
      </c>
      <c r="U55" s="114">
        <v>360.81900000000002</v>
      </c>
      <c r="W55" s="235"/>
      <c r="X55" s="292"/>
      <c r="Y55" s="292"/>
      <c r="Z55" s="292"/>
      <c r="AA55" s="292"/>
      <c r="AB55" s="292"/>
      <c r="AC55" s="292"/>
    </row>
    <row r="56" spans="3:29" x14ac:dyDescent="0.25">
      <c r="C56" s="113" t="s">
        <v>317</v>
      </c>
      <c r="D56" s="114"/>
      <c r="E56" s="114"/>
      <c r="F56" s="114"/>
      <c r="G56" s="114"/>
      <c r="H56" s="114"/>
      <c r="I56" s="114"/>
      <c r="J56" s="114"/>
      <c r="K56" s="114"/>
      <c r="L56" s="114">
        <v>72.204999999999998</v>
      </c>
      <c r="M56" s="114">
        <v>75.905000000000001</v>
      </c>
      <c r="N56" s="114">
        <v>75.713999999999999</v>
      </c>
      <c r="O56" s="114">
        <v>79.233999999999995</v>
      </c>
      <c r="P56" s="114">
        <v>83.841999999999999</v>
      </c>
      <c r="Q56" s="114">
        <v>80.373999999999995</v>
      </c>
      <c r="R56" s="114">
        <v>79.992999999999995</v>
      </c>
      <c r="S56" s="114">
        <v>100.7</v>
      </c>
      <c r="T56" s="114">
        <v>116.9</v>
      </c>
      <c r="U56" s="114">
        <v>120.4</v>
      </c>
      <c r="W56" s="235"/>
      <c r="X56" s="292"/>
      <c r="Y56" s="292"/>
      <c r="Z56" s="292"/>
      <c r="AA56" s="292"/>
      <c r="AB56" s="292"/>
      <c r="AC56" s="292"/>
    </row>
    <row r="57" spans="3:29" ht="15.75" thickBot="1" x14ac:dyDescent="0.3">
      <c r="C57" s="115" t="s">
        <v>370</v>
      </c>
      <c r="D57" s="114"/>
      <c r="E57" s="114"/>
      <c r="F57" s="114"/>
      <c r="G57" s="114"/>
      <c r="H57" s="114"/>
      <c r="I57" s="114"/>
      <c r="J57" s="114"/>
      <c r="K57" s="114"/>
      <c r="L57" s="114">
        <v>11.147</v>
      </c>
      <c r="M57" s="114">
        <v>12.734</v>
      </c>
      <c r="N57" s="114">
        <v>13.33</v>
      </c>
      <c r="O57" s="114">
        <v>14.680999999999999</v>
      </c>
      <c r="P57" s="114">
        <v>12.75</v>
      </c>
      <c r="Q57" s="114">
        <v>14.05</v>
      </c>
      <c r="R57" s="114">
        <v>16.960999999999999</v>
      </c>
      <c r="S57" s="114">
        <v>17.5</v>
      </c>
      <c r="T57" s="114">
        <v>13.848000000000001</v>
      </c>
      <c r="U57" s="114">
        <v>13.874000000000001</v>
      </c>
      <c r="W57" s="235"/>
      <c r="X57" s="292"/>
      <c r="Y57" s="292"/>
      <c r="Z57" s="292"/>
      <c r="AA57" s="292"/>
      <c r="AB57" s="292"/>
      <c r="AC57" s="292"/>
    </row>
    <row r="58" spans="3:29" x14ac:dyDescent="0.25">
      <c r="C58" s="124" t="s">
        <v>5</v>
      </c>
      <c r="D58" s="125"/>
      <c r="E58" s="125"/>
      <c r="F58" s="125"/>
      <c r="G58" s="125"/>
      <c r="H58" s="125"/>
      <c r="I58" s="125"/>
      <c r="J58" s="125"/>
      <c r="K58" s="125"/>
      <c r="L58" s="125">
        <v>834.43</v>
      </c>
      <c r="M58" s="125">
        <v>849.08900000000006</v>
      </c>
      <c r="N58" s="125">
        <v>854.26900000000001</v>
      </c>
      <c r="O58" s="125">
        <v>870.23</v>
      </c>
      <c r="P58" s="125">
        <v>919.89700000000005</v>
      </c>
      <c r="Q58" s="125">
        <v>927.85199999999998</v>
      </c>
      <c r="R58" s="125">
        <v>933</v>
      </c>
      <c r="S58" s="125">
        <v>964.697</v>
      </c>
      <c r="T58" s="125">
        <v>1019.348</v>
      </c>
      <c r="U58" s="125">
        <v>1023.606</v>
      </c>
      <c r="W58" s="235"/>
      <c r="X58" s="292"/>
      <c r="Y58" s="292"/>
      <c r="Z58" s="292"/>
      <c r="AA58" s="292"/>
      <c r="AB58" s="292"/>
      <c r="AC58" s="292"/>
    </row>
    <row r="59" spans="3:29" x14ac:dyDescent="0.25">
      <c r="C59" s="233"/>
    </row>
    <row r="60" spans="3:29" x14ac:dyDescent="0.25">
      <c r="C60" s="67" t="s">
        <v>87</v>
      </c>
      <c r="D60" s="118"/>
      <c r="E60" s="118"/>
      <c r="F60" s="118"/>
      <c r="G60" s="118"/>
      <c r="H60" s="118"/>
      <c r="I60" s="118"/>
      <c r="J60" s="118"/>
      <c r="K60" s="118"/>
      <c r="L60" s="118"/>
      <c r="M60" s="118"/>
      <c r="N60" s="118"/>
      <c r="O60" s="118"/>
      <c r="P60" s="118"/>
      <c r="Q60" s="118"/>
      <c r="R60" s="118"/>
      <c r="S60" s="118"/>
      <c r="T60" s="118"/>
      <c r="U60" s="118"/>
    </row>
    <row r="61" spans="3:29" ht="15" customHeight="1" x14ac:dyDescent="0.25">
      <c r="C61" s="282" t="s">
        <v>500</v>
      </c>
      <c r="D61" s="282"/>
      <c r="E61" s="282"/>
      <c r="F61" s="282"/>
      <c r="G61" s="282"/>
      <c r="H61" s="282"/>
      <c r="I61" s="282"/>
      <c r="J61" s="282"/>
      <c r="K61" s="282"/>
      <c r="L61" s="282"/>
      <c r="M61" s="282"/>
      <c r="N61" s="282"/>
      <c r="O61" s="282"/>
      <c r="P61" s="282"/>
      <c r="Q61" s="349"/>
      <c r="R61" s="349"/>
      <c r="S61" s="349"/>
      <c r="T61" s="349"/>
      <c r="U61" s="349"/>
    </row>
    <row r="62" spans="3:29" x14ac:dyDescent="0.25">
      <c r="C62" s="198" t="s">
        <v>394</v>
      </c>
      <c r="N62" s="128"/>
      <c r="O62" s="128"/>
      <c r="P62" s="128"/>
    </row>
    <row r="63" spans="3:29" ht="15" customHeight="1" x14ac:dyDescent="0.25">
      <c r="C63" s="66" t="s">
        <v>501</v>
      </c>
      <c r="D63" s="198"/>
      <c r="E63" s="198"/>
      <c r="F63" s="198"/>
      <c r="G63" s="198"/>
      <c r="H63" s="198"/>
      <c r="I63" s="198"/>
      <c r="J63" s="198"/>
      <c r="K63" s="198"/>
      <c r="L63" s="198"/>
      <c r="M63" s="198"/>
      <c r="N63" s="198"/>
    </row>
    <row r="64" spans="3:29" x14ac:dyDescent="0.25">
      <c r="C64" s="198" t="s">
        <v>395</v>
      </c>
      <c r="D64" s="128"/>
      <c r="E64" s="128"/>
      <c r="F64" s="128"/>
      <c r="G64" s="128"/>
      <c r="H64" s="128"/>
      <c r="I64" s="128"/>
      <c r="J64" s="128"/>
      <c r="K64" s="128"/>
      <c r="L64" s="128"/>
      <c r="M64" s="128"/>
    </row>
    <row r="65" spans="3:16" x14ac:dyDescent="0.25">
      <c r="C65" s="198" t="s">
        <v>503</v>
      </c>
      <c r="D65" s="312"/>
      <c r="E65" s="312"/>
      <c r="F65" s="312"/>
      <c r="G65" s="312"/>
      <c r="H65" s="312"/>
      <c r="I65" s="312"/>
      <c r="J65" s="312"/>
      <c r="K65" s="312"/>
      <c r="L65" s="312"/>
      <c r="M65" s="312"/>
      <c r="N65" s="312"/>
      <c r="O65" s="312"/>
      <c r="P65" s="312"/>
    </row>
    <row r="66" spans="3:16" x14ac:dyDescent="0.25">
      <c r="C66" s="198" t="s">
        <v>371</v>
      </c>
      <c r="D66" s="312"/>
      <c r="E66" s="312"/>
      <c r="F66" s="312"/>
      <c r="G66" s="312"/>
      <c r="H66" s="312"/>
      <c r="I66" s="312"/>
      <c r="J66" s="312"/>
      <c r="K66" s="312"/>
      <c r="L66" s="312"/>
    </row>
  </sheetData>
  <pageMargins left="0.7" right="0.7" top="0.75" bottom="0.75" header="0.3" footer="0.3"/>
  <pageSetup paperSize="9" scale="49" fitToHeight="0" orientation="landscape" r:id="rId1"/>
  <rowBreaks count="1" manualBreakCount="1">
    <brk id="40" max="16383"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9C79A8084EE24F85BFF4E4DBA023FC" ma:contentTypeVersion="13" ma:contentTypeDescription="Create a new document." ma:contentTypeScope="" ma:versionID="2acd62fbcc0d2c5375d9378c14417c35">
  <xsd:schema xmlns:xsd="http://www.w3.org/2001/XMLSchema" xmlns:xs="http://www.w3.org/2001/XMLSchema" xmlns:p="http://schemas.microsoft.com/office/2006/metadata/properties" xmlns:ns2="d85eb324-77c5-419e-a2a3-8c49df81c725" xmlns:ns3="5d718e22-2282-47b2-a847-88972164b2c2" targetNamespace="http://schemas.microsoft.com/office/2006/metadata/properties" ma:root="true" ma:fieldsID="c0d584f3281b985030148362595fac30" ns2:_="" ns3:_="">
    <xsd:import namespace="d85eb324-77c5-419e-a2a3-8c49df81c725"/>
    <xsd:import namespace="5d718e22-2282-47b2-a847-88972164b2c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BillingMetadata"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5eb324-77c5-419e-a2a3-8c49df81c7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BillingMetadata" ma:index="12" nillable="true" ma:displayName="MediaServiceBillingMetadata" ma:hidden="true" ma:internalName="MediaServiceBilling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0f0feff6-477d-4a3b-9644-3abbf40f129e"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d718e22-2282-47b2-a847-88972164b2c2"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2aaa221d-2b20-4701-8cce-fe640dfc746e}" ma:internalName="TaxCatchAll" ma:showField="CatchAllData" ma:web="5d718e22-2282-47b2-a847-88972164b2c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85eb324-77c5-419e-a2a3-8c49df81c725">
      <Terms xmlns="http://schemas.microsoft.com/office/infopath/2007/PartnerControls"/>
    </lcf76f155ced4ddcb4097134ff3c332f>
    <TaxCatchAll xmlns="5d718e22-2282-47b2-a847-88972164b2c2" xsi:nil="true"/>
  </documentManagement>
</p:properties>
</file>

<file path=customXml/itemProps1.xml><?xml version="1.0" encoding="utf-8"?>
<ds:datastoreItem xmlns:ds="http://schemas.openxmlformats.org/officeDocument/2006/customXml" ds:itemID="{EE708E96-FD10-4E70-9262-B48B838574A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85eb324-77c5-419e-a2a3-8c49df81c725"/>
    <ds:schemaRef ds:uri="5d718e22-2282-47b2-a847-88972164b2c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6C8A31-FD69-4311-B66A-8A62D8F31943}">
  <ds:schemaRefs>
    <ds:schemaRef ds:uri="http://schemas.microsoft.com/sharepoint/v3/contenttype/forms"/>
  </ds:schemaRefs>
</ds:datastoreItem>
</file>

<file path=customXml/itemProps3.xml><?xml version="1.0" encoding="utf-8"?>
<ds:datastoreItem xmlns:ds="http://schemas.openxmlformats.org/officeDocument/2006/customXml" ds:itemID="{06C047D4-1C2A-4E85-860C-787BD7267431}">
  <ds:schemaRefs>
    <ds:schemaRef ds:uri="http://schemas.microsoft.com/office/infopath/2007/PartnerControls"/>
    <ds:schemaRef ds:uri="http://schemas.openxmlformats.org/package/2006/metadata/core-properties"/>
    <ds:schemaRef ds:uri="http://schemas.microsoft.com/office/2006/documentManagement/types"/>
    <ds:schemaRef ds:uri="http://purl.org/dc/elements/1.1/"/>
    <ds:schemaRef ds:uri="http://purl.org/dc/terms/"/>
    <ds:schemaRef ds:uri="ab44d6f5-b0fc-4d3f-bdb9-119951c828a3"/>
    <ds:schemaRef ds:uri="http://purl.org/dc/dcmitype/"/>
    <ds:schemaRef ds:uri="http://www.w3.org/XML/1998/namespace"/>
    <ds:schemaRef ds:uri="90d0a7fc-a767-403d-a79c-429f27f2345b"/>
    <ds:schemaRef ds:uri="http://schemas.microsoft.com/office/2006/metadata/properties"/>
    <ds:schemaRef ds:uri="d85eb324-77c5-419e-a2a3-8c49df81c725"/>
    <ds:schemaRef ds:uri="5d718e22-2282-47b2-a847-88972164b2c2"/>
  </ds:schemaRefs>
</ds:datastoreItem>
</file>

<file path=docMetadata/LabelInfo.xml><?xml version="1.0" encoding="utf-8"?>
<clbl:labelList xmlns:clbl="http://schemas.microsoft.com/office/2020/mipLabelMetadata">
  <clbl:label id="{3055fa7f-a944-4927-801e-a62b63119e43}" enabled="0" method="" siteId="{3055fa7f-a944-4927-801e-a62b63119e43}"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14</vt:i4>
      </vt:variant>
      <vt:variant>
        <vt:lpstr>Named Ranges</vt:lpstr>
      </vt:variant>
      <vt:variant>
        <vt:i4>20</vt:i4>
      </vt:variant>
    </vt:vector>
  </HeadingPairs>
  <TitlesOfParts>
    <vt:vector size="34" baseType="lpstr">
      <vt:lpstr>Cover</vt:lpstr>
      <vt:lpstr>Annual Summary</vt:lpstr>
      <vt:lpstr>Annual IS</vt:lpstr>
      <vt:lpstr>Annual BS</vt:lpstr>
      <vt:lpstr>Annual CF</vt:lpstr>
      <vt:lpstr>Annual ROCE</vt:lpstr>
      <vt:lpstr>Annual Cash Conversion</vt:lpstr>
      <vt:lpstr>Quarterly Summary</vt:lpstr>
      <vt:lpstr>Quarterly IS</vt:lpstr>
      <vt:lpstr>Quarterly BS</vt:lpstr>
      <vt:lpstr>Quarterly CF</vt:lpstr>
      <vt:lpstr>CIQ_LinkingNames</vt:lpstr>
      <vt:lpstr>Glossary</vt:lpstr>
      <vt:lpstr>Disclaimer</vt:lpstr>
      <vt:lpstr>'Annual BS'!Print_Area</vt:lpstr>
      <vt:lpstr>'Annual Cash Conversion'!Print_Area</vt:lpstr>
      <vt:lpstr>'Annual CF'!Print_Area</vt:lpstr>
      <vt:lpstr>'Annual IS'!Print_Area</vt:lpstr>
      <vt:lpstr>'Annual ROCE'!Print_Area</vt:lpstr>
      <vt:lpstr>'Annual Summary'!Print_Area</vt:lpstr>
      <vt:lpstr>Disclaimer!Print_Area</vt:lpstr>
      <vt:lpstr>Glossary!Print_Area</vt:lpstr>
      <vt:lpstr>'Quarterly BS'!Print_Area</vt:lpstr>
      <vt:lpstr>'Quarterly CF'!Print_Area</vt:lpstr>
      <vt:lpstr>'Quarterly IS'!Print_Area</vt:lpstr>
      <vt:lpstr>'Quarterly Summary'!Print_Area</vt:lpstr>
      <vt:lpstr>'Annual BS'!Print_Titles</vt:lpstr>
      <vt:lpstr>'Annual Cash Conversion'!Print_Titles</vt:lpstr>
      <vt:lpstr>'Annual CF'!Print_Titles</vt:lpstr>
      <vt:lpstr>'Annual ROCE'!Print_Titles</vt:lpstr>
      <vt:lpstr>'Annual Summary'!Print_Titles</vt:lpstr>
      <vt:lpstr>'Quarterly BS'!Print_Titles</vt:lpstr>
      <vt:lpstr>'Quarterly CF'!Print_Titles</vt:lpstr>
      <vt:lpstr>'Quarterly Summary'!Print_Titles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Alejandro Calvo Gonzalez</dc:creator>
  <cp:lastModifiedBy>Pablo Bilbao Diez</cp:lastModifiedBy>
  <cp:lastPrinted>2026-04-27T14:04:40Z</cp:lastPrinted>
  <dcterms:created xsi:type="dcterms:W3CDTF">2020-09-07T09:02:19Z</dcterms:created>
  <dcterms:modified xsi:type="dcterms:W3CDTF">2026-07-29T16:22:28Z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0x010100BF9C79A8084EE24F85BFF4E4DBA023FC</vt:lpwstr>
  </property>
  <property fmtid="{D5CDD505-2E9C-101B-9397-08002B2CF9AE}" pid="5" name="MediaServiceImageTags">
    <vt:lpwstr/>
  </property>
</Properties>
</file>